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L:\Labour Force Survey\2023 LFS\October\Tables\Website Tables\"/>
    </mc:Choice>
  </mc:AlternateContent>
  <xr:revisionPtr revIDLastSave="0" documentId="13_ncr:1_{85AAA233-E537-4FA7-AB02-7F4FAB496072}" xr6:coauthVersionLast="36" xr6:coauthVersionMax="36" xr10:uidLastSave="{00000000-0000-0000-0000-000000000000}"/>
  <bookViews>
    <workbookView xWindow="0" yWindow="0" windowWidth="21570" windowHeight="7380" tabRatio="860" firstSheet="1" activeTab="2" xr2:uid="{00000000-000D-0000-FFFF-FFFF00000000}"/>
  </bookViews>
  <sheets>
    <sheet name="Key LFS Indicatos" sheetId="20" state="hidden" r:id="rId1"/>
    <sheet name="Key Indicators by Status" sheetId="31" r:id="rId2"/>
    <sheet name="Key Indicatorsby Sex" sheetId="30" r:id="rId3"/>
    <sheet name="Sheet1" sheetId="28" state="hidden" r:id="rId4"/>
    <sheet name="Table 23" sheetId="11" state="hidden" r:id="rId5"/>
  </sheets>
  <definedNames>
    <definedName name="_Toc349806811" localSheetId="1">'Key Indicators by Status'!$B$2</definedName>
    <definedName name="_xlnm.Print_Area" localSheetId="1">'Key Indicators by Status'!$B$1:$G$59</definedName>
    <definedName name="_xlnm.Print_Area" localSheetId="2">'Key Indicatorsby Sex'!$B$1:$G$56</definedName>
    <definedName name="_xlnm.Print_Titles" localSheetId="0">'Key LFS Indicatos'!$2:$2</definedName>
  </definedNames>
  <calcPr calcId="191029"/>
</workbook>
</file>

<file path=xl/calcChain.xml><?xml version="1.0" encoding="utf-8"?>
<calcChain xmlns="http://schemas.openxmlformats.org/spreadsheetml/2006/main">
  <c r="C6" i="11" l="1"/>
  <c r="C18" i="11"/>
  <c r="D18" i="11"/>
  <c r="G13" i="11"/>
  <c r="D13" i="11" s="1"/>
  <c r="F13" i="11"/>
  <c r="C13" i="11" s="1"/>
  <c r="C4" i="11"/>
  <c r="D22" i="11"/>
  <c r="C22" i="11"/>
  <c r="D21" i="11"/>
  <c r="C21" i="11"/>
  <c r="D19" i="11"/>
  <c r="D17" i="11"/>
  <c r="C19" i="11"/>
  <c r="C17" i="11"/>
  <c r="D11" i="11"/>
  <c r="D10" i="11"/>
  <c r="C11" i="11"/>
  <c r="C10" i="11"/>
  <c r="G14" i="11"/>
  <c r="D14" i="11" s="1"/>
  <c r="G15" i="11"/>
  <c r="D15" i="11" s="1"/>
  <c r="F15" i="11"/>
  <c r="C15" i="11" s="1"/>
  <c r="F14" i="11"/>
  <c r="C14" i="11" s="1"/>
  <c r="D6" i="11" l="1"/>
  <c r="C8" i="11"/>
  <c r="D8" i="11" s="1"/>
</calcChain>
</file>

<file path=xl/sharedStrings.xml><?xml version="1.0" encoding="utf-8"?>
<sst xmlns="http://schemas.openxmlformats.org/spreadsheetml/2006/main" count="234" uniqueCount="121">
  <si>
    <t>Sex</t>
  </si>
  <si>
    <t>Total</t>
  </si>
  <si>
    <t>Male</t>
  </si>
  <si>
    <t>Female</t>
  </si>
  <si>
    <t>Count</t>
  </si>
  <si>
    <t>Status related to work Recode</t>
  </si>
  <si>
    <t>Caymanian</t>
  </si>
  <si>
    <t>Non-Caymanian</t>
  </si>
  <si>
    <t>Column N %</t>
  </si>
  <si>
    <t>AgeRecode</t>
  </si>
  <si>
    <t>0 - 14</t>
  </si>
  <si>
    <t>15 - 24</t>
  </si>
  <si>
    <t>25 - 34</t>
  </si>
  <si>
    <t>35 - 44</t>
  </si>
  <si>
    <t>45 - 54</t>
  </si>
  <si>
    <t>55 - 64</t>
  </si>
  <si>
    <t>65+</t>
  </si>
  <si>
    <t>None</t>
  </si>
  <si>
    <t>Primary and below</t>
  </si>
  <si>
    <t>Middle</t>
  </si>
  <si>
    <t>High</t>
  </si>
  <si>
    <t>Post Secondary</t>
  </si>
  <si>
    <t>College / University</t>
  </si>
  <si>
    <t>Not Stated</t>
  </si>
  <si>
    <t>Population</t>
  </si>
  <si>
    <t>#</t>
  </si>
  <si>
    <t>%</t>
  </si>
  <si>
    <t>Status</t>
  </si>
  <si>
    <t>Age Group</t>
  </si>
  <si>
    <t>Selected Characteristics</t>
  </si>
  <si>
    <t>Labour Force</t>
  </si>
  <si>
    <t>Unemployed</t>
  </si>
  <si>
    <t xml:space="preserve">     Caymanian</t>
  </si>
  <si>
    <t xml:space="preserve">     Non-Caymanian</t>
  </si>
  <si>
    <t>Total Labour Force</t>
  </si>
  <si>
    <t xml:space="preserve">   Sex Composition</t>
  </si>
  <si>
    <t xml:space="preserve">     Male</t>
  </si>
  <si>
    <t xml:space="preserve">     Female</t>
  </si>
  <si>
    <t xml:space="preserve">   Age Composition</t>
  </si>
  <si>
    <t xml:space="preserve">     15 - 24</t>
  </si>
  <si>
    <t xml:space="preserve">     25 - 34</t>
  </si>
  <si>
    <t xml:space="preserve">     35 - 44</t>
  </si>
  <si>
    <t xml:space="preserve">     45 - 54</t>
  </si>
  <si>
    <t xml:space="preserve">     55 - 64</t>
  </si>
  <si>
    <t xml:space="preserve">     65+</t>
  </si>
  <si>
    <t xml:space="preserve">   Labour Force Participation Rate</t>
  </si>
  <si>
    <t xml:space="preserve">   Educational Composition</t>
  </si>
  <si>
    <t xml:space="preserve">  Primary and below</t>
  </si>
  <si>
    <t xml:space="preserve">  Middle</t>
  </si>
  <si>
    <t xml:space="preserve">  High</t>
  </si>
  <si>
    <t xml:space="preserve">  Post Secondary</t>
  </si>
  <si>
    <t xml:space="preserve">  College / University</t>
  </si>
  <si>
    <t xml:space="preserve">  Not Stated</t>
  </si>
  <si>
    <t xml:space="preserve">   Employed</t>
  </si>
  <si>
    <t xml:space="preserve">   Occupational Composition</t>
  </si>
  <si>
    <t xml:space="preserve">  Managers</t>
  </si>
  <si>
    <t xml:space="preserve">  Professionals</t>
  </si>
  <si>
    <t xml:space="preserve">  Technicians and Associate Professionals</t>
  </si>
  <si>
    <t xml:space="preserve">  Service and Sales Workers</t>
  </si>
  <si>
    <t xml:space="preserve">  Craft and related traders workers</t>
  </si>
  <si>
    <t xml:space="preserve">  Elementary Occupations</t>
  </si>
  <si>
    <t xml:space="preserve">  Others</t>
  </si>
  <si>
    <t xml:space="preserve">   Unemployed</t>
  </si>
  <si>
    <t xml:space="preserve">  Caymanian</t>
  </si>
  <si>
    <t xml:space="preserve">  Non-Caymanian</t>
  </si>
  <si>
    <t xml:space="preserve">   Unemployment Rate</t>
  </si>
  <si>
    <t xml:space="preserve">  George Town</t>
  </si>
  <si>
    <t xml:space="preserve">  West Bay</t>
  </si>
  <si>
    <t xml:space="preserve">  Bodden Town</t>
  </si>
  <si>
    <t xml:space="preserve">  North Side</t>
  </si>
  <si>
    <t xml:space="preserve">  East End</t>
  </si>
  <si>
    <t xml:space="preserve">  Sister Islands</t>
  </si>
  <si>
    <t>2014 - 2013 Change</t>
  </si>
  <si>
    <t>UnEmployed</t>
  </si>
  <si>
    <t>NotInLabourForce</t>
  </si>
  <si>
    <t>Characteristics</t>
  </si>
  <si>
    <t>Total 15 years or older</t>
  </si>
  <si>
    <t>Not working</t>
  </si>
  <si>
    <t>Rely on Social Services</t>
  </si>
  <si>
    <t>Less than 45 years</t>
  </si>
  <si>
    <t>45 to 64 years</t>
  </si>
  <si>
    <t>65+ years</t>
  </si>
  <si>
    <t>Not in the Labour Force</t>
  </si>
  <si>
    <t>Main mean of financial support</t>
  </si>
  <si>
    <t>Social Services</t>
  </si>
  <si>
    <t>…</t>
  </si>
  <si>
    <t>2014 Employed Persons</t>
  </si>
  <si>
    <t>2013 Employed Persons</t>
  </si>
  <si>
    <t>Table 14: Employed Persons by Selected Characteristics</t>
  </si>
  <si>
    <t>Educational Attainment</t>
  </si>
  <si>
    <t>PR WRW</t>
  </si>
  <si>
    <t>Working Age Population (15+ years)</t>
  </si>
  <si>
    <t xml:space="preserve">   Labour Force Participation Rate (%)</t>
  </si>
  <si>
    <t xml:space="preserve">     Unemployment Rate (%)</t>
  </si>
  <si>
    <t xml:space="preserve">     Permanent Resident WRW</t>
  </si>
  <si>
    <t xml:space="preserve">      Caymanian</t>
  </si>
  <si>
    <t xml:space="preserve">         Permanent Resident WRW</t>
  </si>
  <si>
    <t>Table 21: Person 15 years or older who relied on Social Services as their main means of financial support by selected characteristics</t>
  </si>
  <si>
    <t xml:space="preserve">     Permanent Resident</t>
  </si>
  <si>
    <t>SUMMARY TABLE 1: KEY LABOUR FORCE INDICATORS BY STATUS</t>
  </si>
  <si>
    <t>SUMMARY TABLE 2: KEY LABOUR FORCE INDICATORS BY SEX</t>
  </si>
  <si>
    <t xml:space="preserve"> Caymanian</t>
  </si>
  <si>
    <t xml:space="preserve">        Permanent Resident WRW</t>
  </si>
  <si>
    <t xml:space="preserve">      Non-Caymanian</t>
  </si>
  <si>
    <t xml:space="preserve">       Underemployment Rate (%)</t>
  </si>
  <si>
    <r>
      <t xml:space="preserve">   Underemployed</t>
    </r>
    <r>
      <rPr>
        <vertAlign val="superscript"/>
        <sz val="10.5"/>
        <color theme="1"/>
        <rFont val="Calibri"/>
        <family val="2"/>
        <scheme val="minor"/>
      </rPr>
      <t>(ii)</t>
    </r>
  </si>
  <si>
    <t>Spring 2023</t>
  </si>
  <si>
    <t xml:space="preserve">       Underemployed</t>
  </si>
  <si>
    <t>Note: Due to rounding, there may be minor variations in totals or sums.</t>
  </si>
  <si>
    <t>Fall 2022</t>
  </si>
  <si>
    <r>
      <t xml:space="preserve">     Permanent Residents WRW </t>
    </r>
    <r>
      <rPr>
        <vertAlign val="superscript"/>
        <sz val="10.5"/>
        <color theme="1"/>
        <rFont val="Calibri"/>
        <family val="2"/>
        <scheme val="minor"/>
      </rPr>
      <t>(i)</t>
    </r>
  </si>
  <si>
    <r>
      <t xml:space="preserve">     Non-Caymanian</t>
    </r>
    <r>
      <rPr>
        <vertAlign val="superscript"/>
        <sz val="10.5"/>
        <rFont val="Calibri"/>
        <family val="2"/>
        <scheme val="minor"/>
      </rPr>
      <t>(ii)</t>
    </r>
  </si>
  <si>
    <r>
      <rPr>
        <b/>
        <vertAlign val="superscript"/>
        <sz val="10"/>
        <color theme="1"/>
        <rFont val="Calibri"/>
        <family val="2"/>
        <scheme val="minor"/>
      </rPr>
      <t>(ii)</t>
    </r>
    <r>
      <rPr>
        <b/>
        <sz val="10"/>
        <color theme="1"/>
        <rFont val="Calibri"/>
        <family val="2"/>
        <scheme val="minor"/>
      </rPr>
      <t xml:space="preserve"> Includes PR holders without rights to work. </t>
    </r>
  </si>
  <si>
    <r>
      <rPr>
        <b/>
        <vertAlign val="superscript"/>
        <sz val="10"/>
        <color theme="1"/>
        <rFont val="Calibri"/>
        <family val="2"/>
        <scheme val="minor"/>
      </rPr>
      <t>(i)</t>
    </r>
    <r>
      <rPr>
        <b/>
        <sz val="10"/>
        <color theme="1"/>
        <rFont val="Calibri"/>
        <family val="2"/>
        <scheme val="minor"/>
      </rPr>
      <t xml:space="preserve"> WRW - with rights to work</t>
    </r>
  </si>
  <si>
    <t>Fall 2023</t>
  </si>
  <si>
    <t>Census
2021</t>
  </si>
  <si>
    <t>Spring
2022</t>
  </si>
  <si>
    <t xml:space="preserve">     DK/NS</t>
  </si>
  <si>
    <t xml:space="preserve">   Underemployment Rate (%)</t>
  </si>
  <si>
    <t>Spring 2022</t>
  </si>
  <si>
    <t>Census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</si>
</sst>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78" formatCode="#,##0.0_);\(#,##0.0\)"/>
  </numFmts>
  <fonts count="3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vertAlign val="superscript"/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sz val="10.5"/>
      <name val="Calibri"/>
      <family val="2"/>
      <scheme val="minor"/>
    </font>
    <font>
      <vertAlign val="superscript"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12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6" fillId="0" borderId="0"/>
    <xf numFmtId="0" fontId="18" fillId="0" borderId="0"/>
  </cellStyleXfs>
  <cellXfs count="151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/>
    <xf numFmtId="168" fontId="3" fillId="2" borderId="0" xfId="1" applyNumberFormat="1" applyFont="1" applyFill="1" applyBorder="1"/>
    <xf numFmtId="0" fontId="3" fillId="2" borderId="2" xfId="0" applyFont="1" applyFill="1" applyBorder="1"/>
    <xf numFmtId="167" fontId="0" fillId="2" borderId="0" xfId="0" applyNumberFormat="1" applyFill="1" applyBorder="1"/>
    <xf numFmtId="168" fontId="2" fillId="2" borderId="0" xfId="1" applyNumberFormat="1" applyFont="1" applyFill="1" applyBorder="1"/>
    <xf numFmtId="0" fontId="0" fillId="2" borderId="1" xfId="0" applyFill="1" applyBorder="1"/>
    <xf numFmtId="0" fontId="13" fillId="2" borderId="1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0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 applyAlignment="1">
      <alignment horizontal="left" indent="1"/>
    </xf>
    <xf numFmtId="3" fontId="0" fillId="2" borderId="0" xfId="0" applyNumberFormat="1" applyFill="1" applyBorder="1"/>
    <xf numFmtId="3" fontId="0" fillId="2" borderId="0" xfId="0" applyNumberFormat="1" applyFont="1" applyFill="1" applyBorder="1"/>
    <xf numFmtId="0" fontId="0" fillId="2" borderId="0" xfId="0" applyFill="1" applyBorder="1" applyAlignment="1">
      <alignment horizontal="left" indent="1"/>
    </xf>
    <xf numFmtId="0" fontId="0" fillId="2" borderId="0" xfId="0" applyFont="1" applyFill="1"/>
    <xf numFmtId="0" fontId="13" fillId="2" borderId="1" xfId="0" applyFont="1" applyFill="1" applyBorder="1" applyAlignment="1">
      <alignment horizontal="center"/>
    </xf>
    <xf numFmtId="167" fontId="2" fillId="2" borderId="0" xfId="1" applyNumberFormat="1" applyFont="1" applyFill="1" applyBorder="1"/>
    <xf numFmtId="168" fontId="2" fillId="2" borderId="0" xfId="1" applyNumberFormat="1" applyFont="1" applyFill="1"/>
    <xf numFmtId="168" fontId="2" fillId="2" borderId="2" xfId="1" applyNumberFormat="1" applyFont="1" applyFill="1" applyBorder="1"/>
    <xf numFmtId="168" fontId="2" fillId="2" borderId="0" xfId="1" applyNumberFormat="1" applyFont="1" applyFill="1"/>
    <xf numFmtId="168" fontId="3" fillId="2" borderId="0" xfId="0" applyNumberFormat="1" applyFont="1" applyFill="1"/>
    <xf numFmtId="167" fontId="3" fillId="2" borderId="0" xfId="1" applyNumberFormat="1" applyFont="1" applyFill="1"/>
    <xf numFmtId="168" fontId="0" fillId="2" borderId="0" xfId="0" applyNumberFormat="1" applyFont="1" applyFill="1"/>
    <xf numFmtId="167" fontId="2" fillId="3" borderId="0" xfId="1" applyNumberFormat="1" applyFont="1" applyFill="1" applyBorder="1"/>
    <xf numFmtId="0" fontId="0" fillId="3" borderId="0" xfId="0" applyFill="1" applyBorder="1"/>
    <xf numFmtId="167" fontId="0" fillId="3" borderId="0" xfId="0" applyNumberFormat="1" applyFill="1" applyBorder="1"/>
    <xf numFmtId="3" fontId="0" fillId="3" borderId="0" xfId="0" applyNumberFormat="1" applyFill="1" applyBorder="1"/>
    <xf numFmtId="3" fontId="0" fillId="3" borderId="0" xfId="0" applyNumberFormat="1" applyFont="1" applyFill="1" applyBorder="1"/>
    <xf numFmtId="168" fontId="2" fillId="3" borderId="0" xfId="1" applyNumberFormat="1" applyFont="1" applyFill="1" applyBorder="1"/>
    <xf numFmtId="0" fontId="3" fillId="2" borderId="1" xfId="0" applyFont="1" applyFill="1" applyBorder="1" applyAlignment="1"/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168" fontId="2" fillId="2" borderId="3" xfId="1" applyNumberFormat="1" applyFont="1" applyFill="1" applyBorder="1"/>
    <xf numFmtId="0" fontId="0" fillId="2" borderId="3" xfId="0" applyFill="1" applyBorder="1"/>
    <xf numFmtId="0" fontId="13" fillId="2" borderId="0" xfId="0" applyFont="1" applyFill="1" applyBorder="1" applyAlignment="1">
      <alignment horizontal="center"/>
    </xf>
    <xf numFmtId="168" fontId="13" fillId="2" borderId="0" xfId="1" applyNumberFormat="1" applyFont="1" applyFill="1" applyBorder="1" applyAlignment="1">
      <alignment horizontal="right"/>
    </xf>
    <xf numFmtId="0" fontId="4" fillId="2" borderId="0" xfId="17" applyFont="1" applyFill="1" applyBorder="1" applyAlignment="1">
      <alignment horizontal="left" vertical="top" wrapText="1"/>
    </xf>
    <xf numFmtId="168" fontId="4" fillId="2" borderId="0" xfId="1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167" fontId="2" fillId="2" borderId="0" xfId="1" applyNumberFormat="1" applyFont="1" applyFill="1"/>
    <xf numFmtId="167" fontId="2" fillId="2" borderId="0" xfId="1" applyNumberFormat="1" applyFont="1" applyFill="1" applyBorder="1"/>
    <xf numFmtId="0" fontId="3" fillId="2" borderId="2" xfId="0" applyFont="1" applyFill="1" applyBorder="1" applyAlignment="1">
      <alignment horizontal="center"/>
    </xf>
    <xf numFmtId="168" fontId="0" fillId="2" borderId="0" xfId="0" applyNumberFormat="1" applyFill="1" applyBorder="1" applyAlignment="1">
      <alignment horizontal="right"/>
    </xf>
    <xf numFmtId="167" fontId="2" fillId="2" borderId="0" xfId="1" applyNumberFormat="1" applyFont="1" applyFill="1" applyBorder="1"/>
    <xf numFmtId="167" fontId="13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 vertical="top"/>
    </xf>
    <xf numFmtId="168" fontId="2" fillId="2" borderId="0" xfId="1" applyNumberFormat="1" applyFont="1" applyFill="1" applyBorder="1"/>
    <xf numFmtId="0" fontId="6" fillId="2" borderId="0" xfId="18" applyFill="1" applyBorder="1"/>
    <xf numFmtId="0" fontId="16" fillId="2" borderId="0" xfId="0" applyFont="1" applyFill="1"/>
    <xf numFmtId="0" fontId="0" fillId="2" borderId="0" xfId="0" applyFill="1"/>
    <xf numFmtId="0" fontId="20" fillId="2" borderId="0" xfId="7" applyFont="1" applyFill="1" applyBorder="1"/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13" fillId="2" borderId="2" xfId="0" applyFont="1" applyFill="1" applyBorder="1" applyAlignment="1">
      <alignment horizontal="center" wrapText="1"/>
    </xf>
    <xf numFmtId="168" fontId="26" fillId="2" borderId="0" xfId="2" applyNumberFormat="1" applyFont="1" applyFill="1"/>
    <xf numFmtId="168" fontId="24" fillId="2" borderId="0" xfId="2" applyNumberFormat="1" applyFont="1" applyFill="1" applyBorder="1"/>
    <xf numFmtId="168" fontId="26" fillId="2" borderId="0" xfId="2" applyNumberFormat="1" applyFont="1" applyFill="1" applyBorder="1"/>
    <xf numFmtId="167" fontId="29" fillId="2" borderId="0" xfId="2" applyNumberFormat="1" applyFont="1" applyFill="1" applyBorder="1"/>
    <xf numFmtId="167" fontId="31" fillId="2" borderId="0" xfId="2" applyNumberFormat="1" applyFont="1" applyFill="1" applyBorder="1"/>
    <xf numFmtId="167" fontId="26" fillId="2" borderId="0" xfId="2" applyNumberFormat="1" applyFont="1" applyFill="1" applyBorder="1"/>
    <xf numFmtId="0" fontId="24" fillId="2" borderId="0" xfId="0" applyFont="1" applyFill="1" applyBorder="1"/>
    <xf numFmtId="0" fontId="26" fillId="2" borderId="0" xfId="0" applyFont="1" applyFill="1" applyBorder="1"/>
    <xf numFmtId="167" fontId="26" fillId="2" borderId="0" xfId="0" applyNumberFormat="1" applyFont="1" applyFill="1" applyBorder="1"/>
    <xf numFmtId="0" fontId="26" fillId="2" borderId="0" xfId="0" applyFont="1" applyFill="1" applyBorder="1" applyAlignment="1">
      <alignment horizontal="left" indent="1"/>
    </xf>
    <xf numFmtId="0" fontId="28" fillId="2" borderId="0" xfId="0" applyFont="1" applyFill="1" applyBorder="1"/>
    <xf numFmtId="0" fontId="29" fillId="2" borderId="0" xfId="0" applyFont="1" applyFill="1" applyBorder="1"/>
    <xf numFmtId="0" fontId="31" fillId="2" borderId="0" xfId="0" applyFont="1" applyFill="1" applyBorder="1"/>
    <xf numFmtId="167" fontId="31" fillId="2" borderId="0" xfId="0" applyNumberFormat="1" applyFont="1" applyFill="1" applyBorder="1"/>
    <xf numFmtId="0" fontId="26" fillId="2" borderId="0" xfId="0" applyFont="1" applyFill="1"/>
    <xf numFmtId="0" fontId="33" fillId="2" borderId="0" xfId="0" applyFont="1" applyFill="1" applyBorder="1"/>
    <xf numFmtId="0" fontId="26" fillId="2" borderId="2" xfId="0" applyFont="1" applyFill="1" applyBorder="1"/>
    <xf numFmtId="0" fontId="13" fillId="0" borderId="2" xfId="7" applyFont="1" applyFill="1" applyBorder="1" applyAlignment="1">
      <alignment horizontal="center" wrapText="1"/>
    </xf>
    <xf numFmtId="0" fontId="16" fillId="0" borderId="3" xfId="7" applyFont="1" applyFill="1" applyBorder="1"/>
    <xf numFmtId="168" fontId="26" fillId="0" borderId="0" xfId="2" applyNumberFormat="1" applyFont="1" applyFill="1"/>
    <xf numFmtId="0" fontId="25" fillId="0" borderId="0" xfId="7" applyFont="1" applyFill="1" applyBorder="1"/>
    <xf numFmtId="167" fontId="25" fillId="0" borderId="0" xfId="7" applyNumberFormat="1" applyFont="1" applyFill="1" applyBorder="1"/>
    <xf numFmtId="168" fontId="26" fillId="0" borderId="0" xfId="2" applyNumberFormat="1" applyFont="1" applyFill="1" applyBorder="1"/>
    <xf numFmtId="167" fontId="29" fillId="0" borderId="0" xfId="2" applyNumberFormat="1" applyFont="1" applyFill="1" applyBorder="1"/>
    <xf numFmtId="167" fontId="31" fillId="0" borderId="0" xfId="7" applyNumberFormat="1" applyFont="1" applyFill="1" applyBorder="1"/>
    <xf numFmtId="167" fontId="31" fillId="0" borderId="0" xfId="2" applyNumberFormat="1" applyFont="1" applyFill="1" applyBorder="1"/>
    <xf numFmtId="167" fontId="26" fillId="0" borderId="0" xfId="2" applyNumberFormat="1" applyFont="1" applyFill="1" applyBorder="1"/>
    <xf numFmtId="0" fontId="25" fillId="0" borderId="2" xfId="7" applyFont="1" applyFill="1" applyBorder="1"/>
    <xf numFmtId="0" fontId="20" fillId="0" borderId="0" xfId="7" applyFont="1" applyFill="1" applyBorder="1"/>
    <xf numFmtId="0" fontId="13" fillId="0" borderId="0" xfId="0" applyFont="1" applyFill="1"/>
    <xf numFmtId="0" fontId="16" fillId="0" borderId="0" xfId="0" applyFont="1" applyFill="1"/>
    <xf numFmtId="0" fontId="24" fillId="0" borderId="0" xfId="7" applyFont="1" applyFill="1" applyBorder="1"/>
    <xf numFmtId="0" fontId="26" fillId="0" borderId="0" xfId="7" applyFont="1" applyFill="1" applyBorder="1"/>
    <xf numFmtId="0" fontId="26" fillId="0" borderId="0" xfId="7" applyFont="1" applyFill="1" applyBorder="1" applyAlignment="1">
      <alignment horizontal="left" indent="1"/>
    </xf>
    <xf numFmtId="0" fontId="28" fillId="0" borderId="0" xfId="7" applyFont="1" applyFill="1" applyBorder="1"/>
    <xf numFmtId="0" fontId="29" fillId="0" borderId="0" xfId="7" applyFont="1" applyFill="1" applyBorder="1"/>
    <xf numFmtId="0" fontId="30" fillId="0" borderId="0" xfId="7" applyFont="1" applyFill="1" applyBorder="1"/>
    <xf numFmtId="0" fontId="25" fillId="0" borderId="0" xfId="7" applyFont="1" applyFill="1" applyBorder="1" applyAlignment="1">
      <alignment horizontal="left" indent="1"/>
    </xf>
    <xf numFmtId="0" fontId="25" fillId="0" borderId="0" xfId="7" applyFont="1" applyFill="1"/>
    <xf numFmtId="0" fontId="33" fillId="0" borderId="0" xfId="7" applyFont="1" applyFill="1" applyBorder="1"/>
    <xf numFmtId="0" fontId="30" fillId="0" borderId="0" xfId="7" applyFont="1" applyFill="1" applyBorder="1" applyAlignment="1">
      <alignment horizontal="left" indent="1"/>
    </xf>
    <xf numFmtId="0" fontId="31" fillId="0" borderId="0" xfId="7" applyFont="1" applyFill="1" applyBorder="1" applyAlignment="1">
      <alignment horizontal="left" indent="1"/>
    </xf>
    <xf numFmtId="0" fontId="25" fillId="0" borderId="0" xfId="7" applyFont="1" applyFill="1" applyBorder="1" applyAlignment="1">
      <alignment horizontal="left"/>
    </xf>
    <xf numFmtId="0" fontId="33" fillId="0" borderId="0" xfId="0" applyFont="1" applyFill="1" applyBorder="1"/>
    <xf numFmtId="0" fontId="30" fillId="0" borderId="0" xfId="7" applyFont="1" applyFill="1" applyBorder="1" applyAlignment="1">
      <alignment horizontal="left"/>
    </xf>
    <xf numFmtId="178" fontId="25" fillId="0" borderId="2" xfId="7" applyNumberFormat="1" applyFont="1" applyFill="1" applyBorder="1"/>
    <xf numFmtId="0" fontId="15" fillId="0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2" borderId="2" xfId="7" applyFont="1" applyFill="1" applyBorder="1" applyAlignment="1">
      <alignment horizontal="center" wrapText="1"/>
    </xf>
    <xf numFmtId="0" fontId="16" fillId="2" borderId="3" xfId="7" applyFont="1" applyFill="1" applyBorder="1"/>
    <xf numFmtId="0" fontId="25" fillId="2" borderId="0" xfId="7" applyFont="1" applyFill="1" applyBorder="1"/>
    <xf numFmtId="167" fontId="25" fillId="2" borderId="0" xfId="7" applyNumberFormat="1" applyFont="1" applyFill="1" applyBorder="1"/>
    <xf numFmtId="0" fontId="25" fillId="2" borderId="0" xfId="7" applyFont="1" applyFill="1"/>
    <xf numFmtId="0" fontId="25" fillId="2" borderId="2" xfId="7" applyFont="1" applyFill="1" applyBorder="1"/>
    <xf numFmtId="168" fontId="24" fillId="0" borderId="0" xfId="1" applyNumberFormat="1" applyFont="1" applyFill="1" applyBorder="1"/>
    <xf numFmtId="168" fontId="24" fillId="2" borderId="0" xfId="1" applyNumberFormat="1" applyFont="1" applyFill="1" applyBorder="1"/>
    <xf numFmtId="0" fontId="15" fillId="0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7" fillId="0" borderId="2" xfId="7" applyFont="1" applyFill="1" applyBorder="1" applyAlignment="1">
      <alignment horizontal="center" vertical="center"/>
    </xf>
    <xf numFmtId="0" fontId="15" fillId="0" borderId="3" xfId="7" applyFont="1" applyFill="1" applyBorder="1" applyAlignment="1">
      <alignment horizontal="left"/>
    </xf>
    <xf numFmtId="0" fontId="15" fillId="0" borderId="2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2" borderId="0" xfId="7" applyFont="1" applyFill="1" applyBorder="1" applyAlignment="1">
      <alignment horizontal="left" indent="4"/>
    </xf>
    <xf numFmtId="0" fontId="19" fillId="0" borderId="0" xfId="7" applyFont="1" applyFill="1" applyBorder="1" applyAlignment="1">
      <alignment horizontal="left" indent="4"/>
    </xf>
    <xf numFmtId="0" fontId="24" fillId="2" borderId="0" xfId="7" applyFont="1" applyFill="1" applyBorder="1" applyAlignment="1">
      <alignment horizontal="left" indent="4"/>
    </xf>
    <xf numFmtId="0" fontId="15" fillId="2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3" fillId="2" borderId="2" xfId="7" applyFont="1" applyFill="1" applyBorder="1" applyAlignment="1">
      <alignment horizontal="center" vertical="center" wrapText="1"/>
    </xf>
    <xf numFmtId="168" fontId="25" fillId="2" borderId="0" xfId="2" applyNumberFormat="1" applyFont="1" applyFill="1" applyBorder="1"/>
    <xf numFmtId="167" fontId="33" fillId="2" borderId="0" xfId="2" applyNumberFormat="1" applyFont="1" applyFill="1" applyBorder="1"/>
    <xf numFmtId="167" fontId="30" fillId="2" borderId="0" xfId="0" applyNumberFormat="1" applyFont="1" applyFill="1" applyBorder="1"/>
    <xf numFmtId="0" fontId="25" fillId="2" borderId="0" xfId="0" applyFont="1" applyFill="1" applyBorder="1"/>
    <xf numFmtId="168" fontId="28" fillId="2" borderId="0" xfId="2" applyNumberFormat="1" applyFont="1" applyFill="1" applyBorder="1"/>
    <xf numFmtId="168" fontId="25" fillId="2" borderId="0" xfId="2" applyNumberFormat="1" applyFont="1" applyFill="1"/>
    <xf numFmtId="167" fontId="30" fillId="2" borderId="0" xfId="2" applyNumberFormat="1" applyFont="1" applyFill="1" applyBorder="1"/>
    <xf numFmtId="167" fontId="25" fillId="2" borderId="0" xfId="2" applyNumberFormat="1" applyFont="1" applyFill="1" applyBorder="1"/>
    <xf numFmtId="0" fontId="25" fillId="2" borderId="2" xfId="0" applyFont="1" applyFill="1" applyBorder="1"/>
    <xf numFmtId="168" fontId="28" fillId="2" borderId="0" xfId="1" applyNumberFormat="1" applyFont="1" applyFill="1" applyBorder="1"/>
    <xf numFmtId="168" fontId="25" fillId="2" borderId="0" xfId="1" applyNumberFormat="1" applyFont="1" applyFill="1"/>
    <xf numFmtId="168" fontId="26" fillId="2" borderId="0" xfId="1" applyNumberFormat="1" applyFont="1" applyFill="1"/>
    <xf numFmtId="168" fontId="25" fillId="2" borderId="0" xfId="1" applyNumberFormat="1" applyFont="1" applyFill="1" applyBorder="1"/>
    <xf numFmtId="168" fontId="0" fillId="2" borderId="0" xfId="1" applyNumberFormat="1" applyFont="1" applyFill="1"/>
    <xf numFmtId="168" fontId="26" fillId="2" borderId="0" xfId="1" applyNumberFormat="1" applyFont="1" applyFill="1" applyBorder="1"/>
  </cellXfs>
  <cellStyles count="20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3" xfId="9" xr:uid="{00000000-0005-0000-0000-000009000000}"/>
    <cellStyle name="Normal 3 2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9" xr:uid="{00000000-0005-0000-0000-000011000000}"/>
    <cellStyle name="Normal_Sheet1" xfId="17" xr:uid="{00000000-0005-0000-0000-000017000000}"/>
    <cellStyle name="Normal_Table 19" xfId="18" xr:uid="{00000000-0005-0000-0000-00001B000000}"/>
  </cellStyles>
  <dxfs count="0"/>
  <tableStyles count="0" defaultTableStyle="TableStyleMedium9" defaultPivotStyle="PivotStyleMedium4"/>
  <colors>
    <mruColors>
      <color rgb="FF81DEFF"/>
      <color rgb="FF13169D"/>
      <color rgb="FF70F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62"/>
  <sheetViews>
    <sheetView workbookViewId="0">
      <selection activeCell="J22" sqref="J22"/>
    </sheetView>
  </sheetViews>
  <sheetFormatPr defaultColWidth="9.140625" defaultRowHeight="15" customHeight="1" x14ac:dyDescent="0.2"/>
  <cols>
    <col min="1" max="1" width="9.140625" style="1"/>
    <col min="2" max="2" width="37.85546875" style="1" customWidth="1"/>
    <col min="3" max="6" width="9.7109375" style="1" customWidth="1"/>
    <col min="7" max="16384" width="9.140625" style="1"/>
  </cols>
  <sheetData>
    <row r="2" spans="2:7" ht="15" customHeight="1" x14ac:dyDescent="0.25">
      <c r="B2" s="11"/>
      <c r="C2" s="12">
        <v>2010</v>
      </c>
      <c r="D2" s="12">
        <v>2011</v>
      </c>
      <c r="E2" s="12">
        <v>2012</v>
      </c>
      <c r="F2" s="12">
        <v>2013</v>
      </c>
      <c r="G2" s="12">
        <v>2014</v>
      </c>
    </row>
    <row r="3" spans="2:7" ht="15" customHeight="1" x14ac:dyDescent="0.2">
      <c r="B3" s="4"/>
      <c r="C3" s="4"/>
      <c r="D3" s="4"/>
      <c r="E3" s="4"/>
      <c r="F3" s="4"/>
    </row>
    <row r="4" spans="2:7" ht="15" customHeight="1" x14ac:dyDescent="0.25">
      <c r="B4" s="13" t="s">
        <v>24</v>
      </c>
      <c r="C4" s="24">
        <v>55036</v>
      </c>
      <c r="D4" s="24">
        <v>55517</v>
      </c>
      <c r="E4" s="24">
        <v>56732</v>
      </c>
      <c r="F4" s="24">
        <v>55747</v>
      </c>
      <c r="G4" s="26">
        <v>58238</v>
      </c>
    </row>
    <row r="5" spans="2:7" ht="15" customHeight="1" x14ac:dyDescent="0.2">
      <c r="B5" s="20" t="s">
        <v>66</v>
      </c>
      <c r="C5" s="24">
        <v>28089</v>
      </c>
      <c r="D5" s="24">
        <v>28531</v>
      </c>
      <c r="E5" s="24">
        <v>30202</v>
      </c>
      <c r="F5" s="24">
        <v>29173.24</v>
      </c>
      <c r="G5" s="26">
        <v>30123</v>
      </c>
    </row>
    <row r="6" spans="2:7" ht="15" customHeight="1" x14ac:dyDescent="0.2">
      <c r="B6" s="20" t="s">
        <v>67</v>
      </c>
      <c r="C6" s="24">
        <v>11222</v>
      </c>
      <c r="D6" s="24">
        <v>11273</v>
      </c>
      <c r="E6" s="24">
        <v>10287</v>
      </c>
      <c r="F6" s="24">
        <v>10739.16</v>
      </c>
      <c r="G6" s="26">
        <v>11282</v>
      </c>
    </row>
    <row r="7" spans="2:7" ht="15" customHeight="1" x14ac:dyDescent="0.2">
      <c r="B7" s="20" t="s">
        <v>68</v>
      </c>
      <c r="C7" s="24">
        <v>10543</v>
      </c>
      <c r="D7" s="24">
        <v>10532</v>
      </c>
      <c r="E7" s="24">
        <v>11134</v>
      </c>
      <c r="F7" s="24">
        <v>11254.73</v>
      </c>
      <c r="G7" s="26">
        <v>11919</v>
      </c>
    </row>
    <row r="8" spans="2:7" ht="15" customHeight="1" x14ac:dyDescent="0.2">
      <c r="B8" s="20" t="s">
        <v>69</v>
      </c>
      <c r="C8" s="24">
        <v>1479</v>
      </c>
      <c r="D8" s="24">
        <v>1475</v>
      </c>
      <c r="E8" s="24">
        <v>1456</v>
      </c>
      <c r="F8" s="24">
        <v>1293.8</v>
      </c>
      <c r="G8" s="26">
        <v>1845</v>
      </c>
    </row>
    <row r="9" spans="2:7" ht="15" customHeight="1" x14ac:dyDescent="0.2">
      <c r="B9" s="20" t="s">
        <v>70</v>
      </c>
      <c r="C9" s="24">
        <v>1407</v>
      </c>
      <c r="D9" s="24">
        <v>1403</v>
      </c>
      <c r="E9" s="24">
        <v>1503</v>
      </c>
      <c r="F9" s="24">
        <v>1362.08</v>
      </c>
      <c r="G9" s="26">
        <v>1231</v>
      </c>
    </row>
    <row r="10" spans="2:7" ht="15" customHeight="1" x14ac:dyDescent="0.2">
      <c r="B10" s="20" t="s">
        <v>71</v>
      </c>
      <c r="C10" s="24">
        <v>2296</v>
      </c>
      <c r="D10" s="24">
        <v>2303</v>
      </c>
      <c r="E10" s="24">
        <v>2150</v>
      </c>
      <c r="F10" s="24">
        <v>1923.99</v>
      </c>
      <c r="G10" s="26">
        <v>1839</v>
      </c>
    </row>
    <row r="12" spans="2:7" ht="15" customHeight="1" x14ac:dyDescent="0.25">
      <c r="B12" s="13" t="s">
        <v>24</v>
      </c>
      <c r="C12" s="10">
        <v>55036</v>
      </c>
      <c r="D12" s="10">
        <v>55517</v>
      </c>
      <c r="E12" s="10">
        <v>56732</v>
      </c>
      <c r="F12" s="10">
        <v>55747</v>
      </c>
    </row>
    <row r="13" spans="2:7" ht="15" customHeight="1" x14ac:dyDescent="0.2">
      <c r="B13" s="4" t="s">
        <v>32</v>
      </c>
      <c r="C13" s="10">
        <v>30979.197063665186</v>
      </c>
      <c r="D13" s="10">
        <v>31325</v>
      </c>
      <c r="E13" s="10">
        <v>32201</v>
      </c>
      <c r="F13" s="10">
        <v>32798.26</v>
      </c>
    </row>
    <row r="14" spans="2:7" ht="15" customHeight="1" x14ac:dyDescent="0.2">
      <c r="B14" s="4" t="s">
        <v>33</v>
      </c>
      <c r="C14" s="10">
        <v>24056.802944553419</v>
      </c>
      <c r="D14" s="10">
        <v>24192</v>
      </c>
      <c r="E14" s="10">
        <v>24531</v>
      </c>
      <c r="F14" s="10">
        <v>22948.74</v>
      </c>
    </row>
    <row r="15" spans="2:7" ht="15" customHeight="1" x14ac:dyDescent="0.25">
      <c r="B15" s="14"/>
      <c r="C15" s="23"/>
      <c r="D15" s="23"/>
      <c r="E15" s="23"/>
      <c r="F15" s="23"/>
    </row>
    <row r="16" spans="2:7" ht="15" customHeight="1" x14ac:dyDescent="0.25">
      <c r="B16" s="13" t="s">
        <v>34</v>
      </c>
      <c r="C16" s="10">
        <v>37314</v>
      </c>
      <c r="D16" s="10">
        <v>37620</v>
      </c>
      <c r="E16" s="10">
        <v>38810.63110319378</v>
      </c>
      <c r="F16" s="10">
        <v>38521.269999999997</v>
      </c>
    </row>
    <row r="17" spans="2:6" ht="15" customHeight="1" x14ac:dyDescent="0.2">
      <c r="B17" s="15" t="s">
        <v>32</v>
      </c>
      <c r="C17" s="10">
        <v>19551.906111503558</v>
      </c>
      <c r="D17" s="10">
        <v>17701.32336772306</v>
      </c>
      <c r="E17" s="10">
        <v>18418.195121950946</v>
      </c>
      <c r="F17" s="10">
        <v>19357.16</v>
      </c>
    </row>
    <row r="18" spans="2:6" ht="15" customHeight="1" x14ac:dyDescent="0.2">
      <c r="B18" s="15" t="s">
        <v>33</v>
      </c>
      <c r="C18" s="10">
        <v>17761.895283215152</v>
      </c>
      <c r="D18" s="10">
        <v>19918.61132870867</v>
      </c>
      <c r="E18" s="10">
        <v>20393.136778116466</v>
      </c>
      <c r="F18" s="10">
        <v>19164.11</v>
      </c>
    </row>
    <row r="19" spans="2:6" ht="15" customHeight="1" x14ac:dyDescent="0.25">
      <c r="B19" s="13"/>
      <c r="C19" s="10"/>
      <c r="D19" s="10"/>
      <c r="E19" s="10"/>
      <c r="F19" s="10"/>
    </row>
    <row r="20" spans="2:6" ht="15" customHeight="1" x14ac:dyDescent="0.25">
      <c r="B20" s="13" t="s">
        <v>35</v>
      </c>
      <c r="C20" s="23">
        <v>100</v>
      </c>
      <c r="D20" s="23">
        <v>100</v>
      </c>
      <c r="E20" s="23">
        <v>100</v>
      </c>
      <c r="F20" s="23">
        <v>100</v>
      </c>
    </row>
    <row r="21" spans="2:6" ht="15" customHeight="1" x14ac:dyDescent="0.2">
      <c r="B21" s="15" t="s">
        <v>36</v>
      </c>
      <c r="C21" s="23">
        <v>49.5</v>
      </c>
      <c r="D21" s="23">
        <v>51.2</v>
      </c>
      <c r="E21" s="23">
        <v>50.1</v>
      </c>
      <c r="F21" s="23">
        <v>50.25</v>
      </c>
    </row>
    <row r="22" spans="2:6" ht="15" customHeight="1" x14ac:dyDescent="0.2">
      <c r="B22" s="15" t="s">
        <v>37</v>
      </c>
      <c r="C22" s="23">
        <v>50.5</v>
      </c>
      <c r="D22" s="23">
        <v>48.8</v>
      </c>
      <c r="E22" s="23">
        <v>49.9</v>
      </c>
      <c r="F22" s="23">
        <v>49.75</v>
      </c>
    </row>
    <row r="23" spans="2:6" ht="15" customHeight="1" x14ac:dyDescent="0.25">
      <c r="B23" s="13"/>
      <c r="C23" s="10"/>
      <c r="D23" s="10"/>
      <c r="E23" s="10"/>
      <c r="F23" s="10"/>
    </row>
    <row r="24" spans="2:6" ht="15" customHeight="1" x14ac:dyDescent="0.25">
      <c r="B24" s="16" t="s">
        <v>38</v>
      </c>
      <c r="C24" s="23">
        <v>100.00000000004073</v>
      </c>
      <c r="D24" s="23">
        <v>99.999999999999986</v>
      </c>
      <c r="E24" s="23">
        <v>99.977468761047461</v>
      </c>
      <c r="F24" s="23">
        <v>99.999999999999346</v>
      </c>
    </row>
    <row r="25" spans="2:6" ht="15" customHeight="1" x14ac:dyDescent="0.25">
      <c r="B25" s="14" t="s">
        <v>39</v>
      </c>
      <c r="C25" s="23">
        <v>8.0776384043868319</v>
      </c>
      <c r="D25" s="23">
        <v>8.1999999999999993</v>
      </c>
      <c r="E25" s="23">
        <v>8.3762890701756838</v>
      </c>
      <c r="F25" s="23">
        <v>8.2799999999999994</v>
      </c>
    </row>
    <row r="26" spans="2:6" ht="15" customHeight="1" x14ac:dyDescent="0.25">
      <c r="B26" s="14" t="s">
        <v>40</v>
      </c>
      <c r="C26" s="23">
        <v>27.288666348001247</v>
      </c>
      <c r="D26" s="23">
        <v>25.2</v>
      </c>
      <c r="E26" s="23">
        <v>25.1</v>
      </c>
      <c r="F26" s="23">
        <v>23.77</v>
      </c>
    </row>
    <row r="27" spans="2:6" ht="15" customHeight="1" x14ac:dyDescent="0.25">
      <c r="B27" s="14" t="s">
        <v>41</v>
      </c>
      <c r="C27" s="23">
        <v>31.168677049785689</v>
      </c>
      <c r="D27" s="23">
        <v>33.200000000000003</v>
      </c>
      <c r="E27" s="23">
        <v>31.8</v>
      </c>
      <c r="F27" s="23">
        <v>29.26</v>
      </c>
    </row>
    <row r="28" spans="2:6" ht="15" customHeight="1" x14ac:dyDescent="0.25">
      <c r="B28" s="14" t="s">
        <v>42</v>
      </c>
      <c r="C28" s="23">
        <v>21.953016513309237</v>
      </c>
      <c r="D28" s="23">
        <v>22.7</v>
      </c>
      <c r="E28" s="23">
        <v>21.488565611424015</v>
      </c>
      <c r="F28" s="23">
        <v>24.41</v>
      </c>
    </row>
    <row r="29" spans="2:6" ht="15" customHeight="1" x14ac:dyDescent="0.25">
      <c r="B29" s="14" t="s">
        <v>43</v>
      </c>
      <c r="C29" s="23">
        <v>9.147235401263984</v>
      </c>
      <c r="D29" s="23">
        <v>8.6</v>
      </c>
      <c r="E29" s="23">
        <v>10.512614079447754</v>
      </c>
      <c r="F29" s="23">
        <v>11.11</v>
      </c>
    </row>
    <row r="30" spans="2:6" ht="15" customHeight="1" x14ac:dyDescent="0.25">
      <c r="B30" s="14" t="s">
        <v>44</v>
      </c>
      <c r="C30" s="23">
        <v>2.364766283293751</v>
      </c>
      <c r="D30" s="23">
        <v>2.1</v>
      </c>
      <c r="E30" s="23">
        <v>2.7</v>
      </c>
      <c r="F30" s="23">
        <v>3.17</v>
      </c>
    </row>
    <row r="31" spans="2:6" ht="15" customHeight="1" x14ac:dyDescent="0.25">
      <c r="B31" s="14"/>
      <c r="C31" s="23"/>
      <c r="D31" s="23"/>
      <c r="E31" s="23"/>
      <c r="F31" s="23"/>
    </row>
    <row r="32" spans="2:6" ht="15" customHeight="1" x14ac:dyDescent="0.25">
      <c r="B32" s="16" t="s">
        <v>45</v>
      </c>
      <c r="C32" s="23">
        <v>73.900000000000006</v>
      </c>
      <c r="D32" s="23">
        <v>82.8</v>
      </c>
      <c r="E32" s="23">
        <v>83.7</v>
      </c>
      <c r="F32" s="30">
        <v>83.030417837049598</v>
      </c>
    </row>
    <row r="33" spans="2:7" ht="15" customHeight="1" x14ac:dyDescent="0.2">
      <c r="B33" s="4"/>
      <c r="C33" s="4"/>
      <c r="D33" s="4"/>
      <c r="E33" s="4"/>
      <c r="F33" s="31"/>
    </row>
    <row r="34" spans="2:7" ht="15" customHeight="1" x14ac:dyDescent="0.25">
      <c r="B34" s="13" t="s">
        <v>46</v>
      </c>
      <c r="C34" s="23">
        <v>100.01275647563668</v>
      </c>
      <c r="D34" s="23">
        <v>100</v>
      </c>
      <c r="E34" s="23">
        <v>99.951970845180938</v>
      </c>
      <c r="F34" s="30">
        <v>100</v>
      </c>
    </row>
    <row r="35" spans="2:7" ht="15" customHeight="1" x14ac:dyDescent="0.25">
      <c r="B35" s="17" t="s">
        <v>47</v>
      </c>
      <c r="C35" s="23">
        <v>3.2</v>
      </c>
      <c r="D35" s="9">
        <v>3.3</v>
      </c>
      <c r="E35" s="9">
        <v>2.2679189949366538</v>
      </c>
      <c r="F35" s="32">
        <v>1.7893687909262439</v>
      </c>
    </row>
    <row r="36" spans="2:7" ht="15" customHeight="1" x14ac:dyDescent="0.25">
      <c r="B36" s="17" t="s">
        <v>48</v>
      </c>
      <c r="C36" s="23">
        <v>6.0191267546209062</v>
      </c>
      <c r="D36" s="9">
        <v>8.5</v>
      </c>
      <c r="E36" s="9">
        <v>7.0500543156069773</v>
      </c>
      <c r="F36" s="32">
        <v>5.6525513738305655</v>
      </c>
    </row>
    <row r="37" spans="2:7" ht="15" customHeight="1" x14ac:dyDescent="0.25">
      <c r="B37" s="17" t="s">
        <v>49</v>
      </c>
      <c r="C37" s="23">
        <v>40.432593174660511</v>
      </c>
      <c r="D37" s="9">
        <v>39.299999999999997</v>
      </c>
      <c r="E37" s="9">
        <v>39.333193923561318</v>
      </c>
      <c r="F37" s="32">
        <v>39.342646786422897</v>
      </c>
    </row>
    <row r="38" spans="2:7" ht="15" customHeight="1" x14ac:dyDescent="0.25">
      <c r="B38" s="17" t="s">
        <v>50</v>
      </c>
      <c r="C38" s="23">
        <v>19.268941026814211</v>
      </c>
      <c r="D38" s="9">
        <v>17.2</v>
      </c>
      <c r="E38" s="9">
        <v>19.77188260647155</v>
      </c>
      <c r="F38" s="32">
        <v>19.968346246121246</v>
      </c>
    </row>
    <row r="39" spans="2:7" ht="15" customHeight="1" x14ac:dyDescent="0.25">
      <c r="B39" s="17" t="s">
        <v>51</v>
      </c>
      <c r="C39" s="23">
        <v>29.457418632518625</v>
      </c>
      <c r="D39" s="9">
        <v>29.7</v>
      </c>
      <c r="E39" s="9">
        <v>30.914963800138892</v>
      </c>
      <c r="F39" s="32">
        <v>32.860483432051304</v>
      </c>
    </row>
    <row r="40" spans="2:7" ht="15" customHeight="1" x14ac:dyDescent="0.25">
      <c r="B40" s="17" t="s">
        <v>52</v>
      </c>
      <c r="C40" s="23">
        <v>1.6346768870224366</v>
      </c>
      <c r="D40" s="9">
        <v>2</v>
      </c>
      <c r="E40" s="9">
        <v>0.61395720446555457</v>
      </c>
      <c r="F40" s="32">
        <v>0.38660337064774697</v>
      </c>
    </row>
    <row r="41" spans="2:7" ht="15" customHeight="1" x14ac:dyDescent="0.2">
      <c r="B41" s="4"/>
      <c r="C41" s="4"/>
      <c r="D41" s="4"/>
      <c r="E41" s="4"/>
      <c r="F41" s="31"/>
    </row>
    <row r="42" spans="2:7" ht="15" customHeight="1" x14ac:dyDescent="0.25">
      <c r="B42" s="13" t="s">
        <v>53</v>
      </c>
      <c r="C42" s="18">
        <v>34983</v>
      </c>
      <c r="D42" s="18">
        <v>35267</v>
      </c>
      <c r="E42" s="18">
        <v>36401</v>
      </c>
      <c r="F42" s="33">
        <v>36069.642198010217</v>
      </c>
    </row>
    <row r="43" spans="2:7" s="21" customFormat="1" ht="15" customHeight="1" x14ac:dyDescent="0.2">
      <c r="B43" s="15" t="s">
        <v>32</v>
      </c>
      <c r="C43" s="19">
        <v>17838.906111503558</v>
      </c>
      <c r="D43" s="19">
        <v>15969.323367723062</v>
      </c>
      <c r="E43" s="19">
        <v>16493.195121950946</v>
      </c>
      <c r="F43" s="34">
        <v>17500.5358733707</v>
      </c>
      <c r="G43" s="1"/>
    </row>
    <row r="44" spans="2:7" s="21" customFormat="1" ht="15" customHeight="1" x14ac:dyDescent="0.2">
      <c r="B44" s="15" t="s">
        <v>33</v>
      </c>
      <c r="C44" s="19">
        <v>17143.895283215152</v>
      </c>
      <c r="D44" s="19">
        <v>19297.61132870867</v>
      </c>
      <c r="E44" s="19">
        <v>19908.136778116466</v>
      </c>
      <c r="F44" s="34">
        <v>18569.106324639517</v>
      </c>
      <c r="G44" s="1"/>
    </row>
    <row r="45" spans="2:7" ht="15" customHeight="1" x14ac:dyDescent="0.2">
      <c r="B45" s="4"/>
      <c r="C45" s="4"/>
      <c r="D45" s="4"/>
      <c r="E45" s="4"/>
      <c r="F45" s="31"/>
    </row>
    <row r="46" spans="2:7" ht="15" customHeight="1" x14ac:dyDescent="0.25">
      <c r="B46" s="13" t="s">
        <v>54</v>
      </c>
      <c r="C46" s="23">
        <v>100</v>
      </c>
      <c r="D46" s="23">
        <v>100</v>
      </c>
      <c r="E46" s="23">
        <v>100</v>
      </c>
      <c r="F46" s="30">
        <v>100</v>
      </c>
    </row>
    <row r="47" spans="2:7" ht="15" customHeight="1" x14ac:dyDescent="0.2">
      <c r="B47" s="20" t="s">
        <v>55</v>
      </c>
      <c r="C47" s="23">
        <v>10.3</v>
      </c>
      <c r="D47" s="23">
        <v>9.6999999999999993</v>
      </c>
      <c r="E47" s="23">
        <v>9.3000000000000007</v>
      </c>
      <c r="F47" s="30">
        <v>9.8161891033237367</v>
      </c>
    </row>
    <row r="48" spans="2:7" ht="15" customHeight="1" x14ac:dyDescent="0.2">
      <c r="B48" s="20" t="s">
        <v>56</v>
      </c>
      <c r="C48" s="23">
        <v>16.600000000000001</v>
      </c>
      <c r="D48" s="23">
        <v>15.1</v>
      </c>
      <c r="E48" s="23">
        <v>16.399999999999999</v>
      </c>
      <c r="F48" s="30">
        <v>17.578519505054391</v>
      </c>
    </row>
    <row r="49" spans="2:7" ht="15" customHeight="1" x14ac:dyDescent="0.2">
      <c r="B49" s="20" t="s">
        <v>57</v>
      </c>
      <c r="C49" s="23">
        <v>13.3</v>
      </c>
      <c r="D49" s="23">
        <v>13.9</v>
      </c>
      <c r="E49" s="23">
        <v>13.4</v>
      </c>
      <c r="F49" s="30">
        <v>14.327720452873532</v>
      </c>
    </row>
    <row r="50" spans="2:7" ht="15" customHeight="1" x14ac:dyDescent="0.2">
      <c r="B50" s="20" t="s">
        <v>58</v>
      </c>
      <c r="C50" s="23">
        <v>19.3</v>
      </c>
      <c r="D50" s="23">
        <v>19.399999999999999</v>
      </c>
      <c r="E50" s="23">
        <v>21.1</v>
      </c>
      <c r="F50" s="30">
        <v>19.556399610824133</v>
      </c>
    </row>
    <row r="51" spans="2:7" ht="15" customHeight="1" x14ac:dyDescent="0.2">
      <c r="B51" s="20" t="s">
        <v>59</v>
      </c>
      <c r="C51" s="23">
        <v>11.6</v>
      </c>
      <c r="D51" s="23">
        <v>10.3</v>
      </c>
      <c r="E51" s="23">
        <v>11.5</v>
      </c>
      <c r="F51" s="30">
        <v>12.018165343797198</v>
      </c>
    </row>
    <row r="52" spans="2:7" ht="15" customHeight="1" x14ac:dyDescent="0.2">
      <c r="B52" s="20" t="s">
        <v>60</v>
      </c>
      <c r="C52" s="23">
        <v>13.7</v>
      </c>
      <c r="D52" s="23">
        <v>16.3</v>
      </c>
      <c r="E52" s="23">
        <v>13.7</v>
      </c>
      <c r="F52" s="30">
        <v>13.37273768576012</v>
      </c>
    </row>
    <row r="53" spans="2:7" ht="15" customHeight="1" x14ac:dyDescent="0.2">
      <c r="B53" s="20" t="s">
        <v>61</v>
      </c>
      <c r="C53" s="23">
        <v>15.2</v>
      </c>
      <c r="D53" s="23">
        <v>15.3</v>
      </c>
      <c r="E53" s="23">
        <v>14.6</v>
      </c>
      <c r="F53" s="30">
        <v>13.330268298366901</v>
      </c>
    </row>
    <row r="54" spans="2:7" ht="15" customHeight="1" x14ac:dyDescent="0.2">
      <c r="B54" s="4"/>
      <c r="C54" s="4"/>
      <c r="D54" s="4"/>
      <c r="E54" s="4"/>
      <c r="F54" s="31"/>
    </row>
    <row r="55" spans="2:7" ht="15" customHeight="1" x14ac:dyDescent="0.25">
      <c r="B55" s="13" t="s">
        <v>62</v>
      </c>
      <c r="C55" s="10">
        <v>2331</v>
      </c>
      <c r="D55" s="10">
        <v>2353</v>
      </c>
      <c r="E55" s="10">
        <v>2409.6311031937776</v>
      </c>
      <c r="F55" s="35">
        <v>2412.929104474611</v>
      </c>
    </row>
    <row r="56" spans="2:7" ht="15" customHeight="1" x14ac:dyDescent="0.2">
      <c r="B56" s="20" t="s">
        <v>63</v>
      </c>
      <c r="C56" s="10">
        <v>1713</v>
      </c>
      <c r="D56" s="10">
        <v>1732</v>
      </c>
      <c r="E56" s="10">
        <v>1925</v>
      </c>
      <c r="F56" s="35">
        <v>1816.6202048539394</v>
      </c>
    </row>
    <row r="57" spans="2:7" ht="15" customHeight="1" x14ac:dyDescent="0.2">
      <c r="B57" s="20" t="s">
        <v>64</v>
      </c>
      <c r="C57" s="10">
        <v>618</v>
      </c>
      <c r="D57" s="10">
        <v>621</v>
      </c>
      <c r="E57" s="10">
        <v>485</v>
      </c>
      <c r="F57" s="35">
        <v>596.3088996206717</v>
      </c>
    </row>
    <row r="58" spans="2:7" ht="15" customHeight="1" x14ac:dyDescent="0.2">
      <c r="B58" s="4"/>
      <c r="C58" s="4"/>
      <c r="D58" s="4"/>
      <c r="E58" s="4"/>
      <c r="F58" s="31"/>
    </row>
    <row r="59" spans="2:7" ht="15" customHeight="1" x14ac:dyDescent="0.25">
      <c r="B59" s="13" t="s">
        <v>65</v>
      </c>
      <c r="C59" s="23">
        <v>6.2</v>
      </c>
      <c r="D59" s="23">
        <v>6.3</v>
      </c>
      <c r="E59" s="23">
        <v>6.2</v>
      </c>
      <c r="F59" s="30">
        <v>6.2701867957529327</v>
      </c>
    </row>
    <row r="60" spans="2:7" ht="15" customHeight="1" x14ac:dyDescent="0.2">
      <c r="B60" s="20" t="s">
        <v>63</v>
      </c>
      <c r="C60" s="23">
        <v>8.7612941174678589</v>
      </c>
      <c r="D60" s="23">
        <v>9.7845791753522935</v>
      </c>
      <c r="E60" s="23">
        <v>10.451621275885877</v>
      </c>
      <c r="F60" s="30">
        <v>9.4041803953830136</v>
      </c>
    </row>
    <row r="61" spans="2:7" ht="15" customHeight="1" x14ac:dyDescent="0.2">
      <c r="B61" s="20" t="s">
        <v>64</v>
      </c>
      <c r="C61" s="23">
        <v>3.4793584251338596</v>
      </c>
      <c r="D61" s="23">
        <v>3.1176872210210429</v>
      </c>
      <c r="E61" s="23">
        <v>2.3782511012256111</v>
      </c>
      <c r="F61" s="30">
        <v>3.1113800178242159</v>
      </c>
    </row>
    <row r="62" spans="2:7" ht="15" customHeight="1" x14ac:dyDescent="0.2">
      <c r="B62" s="5"/>
      <c r="C62" s="5"/>
      <c r="D62" s="25"/>
      <c r="E62" s="25"/>
      <c r="F62" s="25"/>
      <c r="G62" s="25"/>
    </row>
  </sheetData>
  <printOptions horizontalCentered="1"/>
  <pageMargins left="0.7" right="0.7" top="0.5" bottom="0.5" header="0.3" footer="0.3"/>
  <pageSetup scale="7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N114"/>
  <sheetViews>
    <sheetView showGridLines="0" zoomScale="85" zoomScaleNormal="85" zoomScaleSheetLayoutView="100" workbookViewId="0">
      <selection activeCell="B9" sqref="B9"/>
    </sheetView>
  </sheetViews>
  <sheetFormatPr defaultRowHeight="15" customHeight="1" x14ac:dyDescent="0.2"/>
  <cols>
    <col min="1" max="1" width="9.140625" style="57" customWidth="1"/>
    <col min="2" max="2" width="49" style="57" customWidth="1"/>
    <col min="3" max="5" width="13.85546875" style="57" customWidth="1"/>
    <col min="6" max="6" width="13.85546875" style="56" customWidth="1"/>
    <col min="7" max="7" width="13.85546875" style="57" customWidth="1"/>
    <col min="8" max="9" width="9.140625" customWidth="1"/>
    <col min="10" max="92" width="9.140625" style="57" customWidth="1"/>
    <col min="93" max="93" width="43.85546875" style="57" customWidth="1"/>
    <col min="94" max="95" width="0" style="57" hidden="1" customWidth="1"/>
    <col min="96" max="97" width="9.7109375" style="57" customWidth="1"/>
    <col min="98" max="98" width="10.7109375" style="57" customWidth="1"/>
    <col min="99" max="196" width="9.140625" style="57" customWidth="1"/>
    <col min="197" max="16384" width="9.140625" style="57"/>
  </cols>
  <sheetData>
    <row r="1" spans="1:196" ht="15" customHeight="1" x14ac:dyDescent="0.25">
      <c r="B1" s="92"/>
      <c r="C1" s="92"/>
      <c r="D1" s="92"/>
      <c r="E1" s="92"/>
      <c r="F1" s="93"/>
    </row>
    <row r="2" spans="1:196" ht="15" customHeight="1" x14ac:dyDescent="0.2">
      <c r="B2" s="121" t="s">
        <v>99</v>
      </c>
      <c r="C2" s="121"/>
      <c r="D2" s="121"/>
      <c r="E2" s="121"/>
      <c r="F2" s="121"/>
      <c r="G2" s="121"/>
    </row>
    <row r="3" spans="1:196" ht="15" customHeight="1" x14ac:dyDescent="0.25">
      <c r="B3" s="122" t="s">
        <v>29</v>
      </c>
      <c r="C3" s="119" t="s">
        <v>115</v>
      </c>
      <c r="D3" s="119" t="s">
        <v>116</v>
      </c>
      <c r="E3" s="109" t="s">
        <v>109</v>
      </c>
      <c r="F3" s="109" t="s">
        <v>106</v>
      </c>
      <c r="G3" s="119" t="s">
        <v>114</v>
      </c>
    </row>
    <row r="4" spans="1:196" ht="15" customHeight="1" x14ac:dyDescent="0.25">
      <c r="B4" s="123"/>
      <c r="C4" s="80" t="s">
        <v>25</v>
      </c>
      <c r="D4" s="80" t="s">
        <v>25</v>
      </c>
      <c r="E4" s="80" t="s">
        <v>25</v>
      </c>
      <c r="F4" s="80" t="s">
        <v>25</v>
      </c>
      <c r="G4" s="111" t="s">
        <v>25</v>
      </c>
    </row>
    <row r="5" spans="1:196" ht="15" customHeight="1" x14ac:dyDescent="0.2">
      <c r="B5" s="81"/>
      <c r="C5" s="81"/>
      <c r="D5" s="81"/>
      <c r="E5" s="81"/>
      <c r="F5" s="81"/>
      <c r="G5" s="112"/>
    </row>
    <row r="6" spans="1:196" ht="15" customHeight="1" x14ac:dyDescent="0.25">
      <c r="A6" s="3"/>
      <c r="B6" s="94" t="s">
        <v>24</v>
      </c>
      <c r="C6" s="117">
        <v>71104.754466612736</v>
      </c>
      <c r="D6" s="117">
        <v>78554.022173152145</v>
      </c>
      <c r="E6" s="117">
        <v>81546.088299999581</v>
      </c>
      <c r="F6" s="117">
        <v>83670.57105757363</v>
      </c>
      <c r="G6" s="118">
        <v>84738.261147725105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</row>
    <row r="7" spans="1:196" ht="15" customHeight="1" x14ac:dyDescent="0.25">
      <c r="B7" s="83" t="s">
        <v>32</v>
      </c>
      <c r="C7" s="82">
        <v>38046.736516646306</v>
      </c>
      <c r="D7" s="82">
        <v>38424.999999999796</v>
      </c>
      <c r="E7" s="82">
        <v>38723.999999999665</v>
      </c>
      <c r="F7" s="82">
        <v>38925.999999999447</v>
      </c>
      <c r="G7" s="63">
        <v>39067.999999998989</v>
      </c>
    </row>
    <row r="8" spans="1:196" ht="15" customHeight="1" x14ac:dyDescent="0.25">
      <c r="B8" s="83" t="s">
        <v>98</v>
      </c>
      <c r="C8" s="82">
        <v>6378.2256190903481</v>
      </c>
      <c r="D8" s="82">
        <v>6755.9999999999773</v>
      </c>
      <c r="E8" s="82">
        <v>6629.0000000000364</v>
      </c>
      <c r="F8" s="82">
        <v>6432.9999999999773</v>
      </c>
      <c r="G8" s="63">
        <v>7690.0114872450631</v>
      </c>
    </row>
    <row r="9" spans="1:196" ht="15" customHeight="1" x14ac:dyDescent="0.25">
      <c r="B9" s="83" t="s">
        <v>33</v>
      </c>
      <c r="C9" s="82">
        <v>26679.792330902801</v>
      </c>
      <c r="D9" s="82">
        <v>33373.02217315077</v>
      </c>
      <c r="E9" s="82">
        <v>36193.088300000447</v>
      </c>
      <c r="F9" s="82">
        <v>38311.571057576642</v>
      </c>
      <c r="G9" s="63">
        <v>37980.24966047718</v>
      </c>
    </row>
    <row r="10" spans="1:196" ht="15" customHeight="1" x14ac:dyDescent="0.25">
      <c r="B10" s="83"/>
      <c r="C10" s="83"/>
      <c r="D10" s="83"/>
      <c r="E10" s="83"/>
      <c r="F10" s="83"/>
      <c r="G10" s="113"/>
    </row>
    <row r="11" spans="1:196" ht="15" customHeight="1" x14ac:dyDescent="0.25">
      <c r="A11" s="3"/>
      <c r="B11" s="94" t="s">
        <v>91</v>
      </c>
      <c r="C11" s="117">
        <v>59274.898516346482</v>
      </c>
      <c r="D11" s="117">
        <v>66088.678455324232</v>
      </c>
      <c r="E11" s="117">
        <v>69382.518474113967</v>
      </c>
      <c r="F11" s="117">
        <v>70358.250951571375</v>
      </c>
      <c r="G11" s="118">
        <v>72803.493771220965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</row>
    <row r="12" spans="1:196" ht="15" customHeight="1" x14ac:dyDescent="0.25">
      <c r="B12" s="95" t="s">
        <v>32</v>
      </c>
      <c r="C12" s="82">
        <v>30089.332912799073</v>
      </c>
      <c r="D12" s="82">
        <v>31068.4474487562</v>
      </c>
      <c r="E12" s="82">
        <v>30660.920547945647</v>
      </c>
      <c r="F12" s="82">
        <v>30758.234889435316</v>
      </c>
      <c r="G12" s="63">
        <v>31658.223305703941</v>
      </c>
    </row>
    <row r="13" spans="1:196" ht="15" customHeight="1" x14ac:dyDescent="0.25">
      <c r="B13" s="83" t="s">
        <v>110</v>
      </c>
      <c r="C13" s="82">
        <v>4957.5578311552936</v>
      </c>
      <c r="D13" s="82">
        <v>4613.8536585365955</v>
      </c>
      <c r="E13" s="82">
        <v>4338.9818181818118</v>
      </c>
      <c r="F13" s="82">
        <v>4462.5315315315174</v>
      </c>
      <c r="G13" s="63">
        <v>5860.2338343314332</v>
      </c>
    </row>
    <row r="14" spans="1:196" ht="15" customHeight="1" x14ac:dyDescent="0.25">
      <c r="B14" s="95" t="s">
        <v>111</v>
      </c>
      <c r="C14" s="82">
        <v>24228.007772407607</v>
      </c>
      <c r="D14" s="82">
        <v>30406.377348029873</v>
      </c>
      <c r="E14" s="82">
        <v>34382.616107990703</v>
      </c>
      <c r="F14" s="82">
        <v>35137.484530607486</v>
      </c>
      <c r="G14" s="63">
        <v>35285.03663118578</v>
      </c>
    </row>
    <row r="15" spans="1:196" ht="15" customHeight="1" x14ac:dyDescent="0.25">
      <c r="B15" s="96"/>
      <c r="C15" s="84"/>
      <c r="D15" s="84"/>
      <c r="E15" s="84"/>
      <c r="F15" s="84"/>
      <c r="G15" s="114"/>
    </row>
    <row r="16" spans="1:196" ht="15" customHeight="1" x14ac:dyDescent="0.25">
      <c r="B16" s="97" t="s">
        <v>30</v>
      </c>
      <c r="C16" s="117">
        <v>48687.539574681468</v>
      </c>
      <c r="D16" s="117">
        <v>54398.250903548222</v>
      </c>
      <c r="E16" s="117">
        <v>57581.597063436413</v>
      </c>
      <c r="F16" s="117">
        <v>58669.352422824712</v>
      </c>
      <c r="G16" s="118">
        <v>60512.69939651095</v>
      </c>
    </row>
    <row r="17" spans="1:196" ht="15" customHeight="1" x14ac:dyDescent="0.25">
      <c r="B17" s="95" t="s">
        <v>32</v>
      </c>
      <c r="C17" s="82">
        <v>22012.125443541037</v>
      </c>
      <c r="D17" s="82">
        <v>22438.323157435429</v>
      </c>
      <c r="E17" s="82">
        <v>21890.553424657486</v>
      </c>
      <c r="F17" s="82">
        <v>22456.571990172222</v>
      </c>
      <c r="G17" s="63">
        <v>22705.536811311467</v>
      </c>
    </row>
    <row r="18" spans="1:196" ht="15" customHeight="1" x14ac:dyDescent="0.25">
      <c r="B18" s="83" t="s">
        <v>94</v>
      </c>
      <c r="C18" s="82">
        <v>4439.5101684855626</v>
      </c>
      <c r="D18" s="82">
        <v>4156.1300813008302</v>
      </c>
      <c r="E18" s="82">
        <v>4057.7515151515045</v>
      </c>
      <c r="F18" s="82">
        <v>4076.1651651651523</v>
      </c>
      <c r="G18" s="63">
        <v>5340.9726085045922</v>
      </c>
    </row>
    <row r="19" spans="1:196" ht="15" customHeight="1" x14ac:dyDescent="0.25">
      <c r="B19" s="83" t="s">
        <v>33</v>
      </c>
      <c r="C19" s="82">
        <v>22235.903962666991</v>
      </c>
      <c r="D19" s="82">
        <v>27803.797664812028</v>
      </c>
      <c r="E19" s="82">
        <v>31633.292123630756</v>
      </c>
      <c r="F19" s="82">
        <v>32136.615267489469</v>
      </c>
      <c r="G19" s="63">
        <v>32466.189976697478</v>
      </c>
    </row>
    <row r="20" spans="1:196" ht="15" customHeight="1" x14ac:dyDescent="0.25">
      <c r="B20" s="97"/>
      <c r="C20" s="85"/>
      <c r="D20" s="85"/>
      <c r="E20" s="85"/>
      <c r="F20" s="85"/>
      <c r="G20" s="65"/>
    </row>
    <row r="21" spans="1:196" ht="15" customHeight="1" x14ac:dyDescent="0.25">
      <c r="A21" s="3"/>
      <c r="B21" s="98" t="s">
        <v>92</v>
      </c>
      <c r="C21" s="86">
        <v>82.138545646357713</v>
      </c>
      <c r="D21" s="86">
        <v>82.310998154277343</v>
      </c>
      <c r="E21" s="86">
        <v>82.991506116803208</v>
      </c>
      <c r="F21" s="86">
        <v>83.386598770352734</v>
      </c>
      <c r="G21" s="66">
        <v>83.117850891424482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</row>
    <row r="22" spans="1:196" ht="15" customHeight="1" x14ac:dyDescent="0.25">
      <c r="B22" s="99" t="s">
        <v>32</v>
      </c>
      <c r="C22" s="87">
        <v>73.155910459476345</v>
      </c>
      <c r="D22" s="87">
        <v>72.222222222223493</v>
      </c>
      <c r="E22" s="87">
        <v>71.395617070356366</v>
      </c>
      <c r="F22" s="87">
        <v>73.009950248755956</v>
      </c>
      <c r="G22" s="67">
        <v>71.720818291216474</v>
      </c>
    </row>
    <row r="23" spans="1:196" ht="15" customHeight="1" x14ac:dyDescent="0.25">
      <c r="B23" s="99" t="s">
        <v>94</v>
      </c>
      <c r="C23" s="87">
        <v>89.550345546871682</v>
      </c>
      <c r="D23" s="87">
        <v>90.07936507936526</v>
      </c>
      <c r="E23" s="87">
        <v>93.518518518518405</v>
      </c>
      <c r="F23" s="87">
        <v>91.341991341991346</v>
      </c>
      <c r="G23" s="67">
        <v>91.139240506329017</v>
      </c>
    </row>
    <row r="24" spans="1:196" ht="15" customHeight="1" x14ac:dyDescent="0.25">
      <c r="B24" s="99" t="s">
        <v>33</v>
      </c>
      <c r="C24" s="87">
        <v>91.777682141866606</v>
      </c>
      <c r="D24" s="87">
        <v>91.440678205664398</v>
      </c>
      <c r="E24" s="87">
        <v>92.003738238752021</v>
      </c>
      <c r="F24" s="87">
        <v>91.459635477024477</v>
      </c>
      <c r="G24" s="67">
        <v>92.011212333567656</v>
      </c>
    </row>
    <row r="25" spans="1:196" ht="15" customHeight="1" x14ac:dyDescent="0.25">
      <c r="B25" s="83"/>
      <c r="C25" s="83"/>
      <c r="D25" s="83"/>
      <c r="E25" s="83"/>
      <c r="F25" s="83"/>
      <c r="G25" s="113"/>
    </row>
    <row r="26" spans="1:196" ht="15" customHeight="1" x14ac:dyDescent="0.25">
      <c r="A26" s="3"/>
      <c r="B26" s="97" t="s">
        <v>53</v>
      </c>
      <c r="C26" s="117">
        <v>45918.844489517796</v>
      </c>
      <c r="D26" s="117">
        <v>52764.254152388414</v>
      </c>
      <c r="E26" s="117">
        <v>56354.598275565724</v>
      </c>
      <c r="F26" s="117">
        <v>57265.83606370577</v>
      </c>
      <c r="G26" s="118">
        <v>58504.367871912676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</row>
    <row r="27" spans="1:196" ht="15" customHeight="1" x14ac:dyDescent="0.25">
      <c r="A27" s="21"/>
      <c r="B27" s="95" t="s">
        <v>32</v>
      </c>
      <c r="C27" s="82">
        <v>20148.071775893848</v>
      </c>
      <c r="D27" s="82">
        <v>21298.811600523171</v>
      </c>
      <c r="E27" s="82">
        <v>21094.854794520455</v>
      </c>
      <c r="F27" s="82">
        <v>21614.928746928959</v>
      </c>
      <c r="G27" s="63">
        <v>21562.640663091152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</row>
    <row r="28" spans="1:196" ht="15" customHeight="1" x14ac:dyDescent="0.25">
      <c r="A28" s="21"/>
      <c r="B28" s="83" t="s">
        <v>94</v>
      </c>
      <c r="C28" s="82">
        <v>4164.0000713019708</v>
      </c>
      <c r="D28" s="82">
        <v>3954.7317073170902</v>
      </c>
      <c r="E28" s="82">
        <v>3957.3121212121109</v>
      </c>
      <c r="F28" s="82">
        <v>3902.3003003002882</v>
      </c>
      <c r="G28" s="63">
        <v>5217.3389833077254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</row>
    <row r="29" spans="1:196" ht="15" customHeight="1" x14ac:dyDescent="0.25">
      <c r="A29" s="21"/>
      <c r="B29" s="95" t="s">
        <v>33</v>
      </c>
      <c r="C29" s="82">
        <v>21606.772642330565</v>
      </c>
      <c r="D29" s="82">
        <v>27510.710844548441</v>
      </c>
      <c r="E29" s="82">
        <v>31302.431359836261</v>
      </c>
      <c r="F29" s="82">
        <v>31748.607016478531</v>
      </c>
      <c r="G29" s="63">
        <v>31724.38822551625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</row>
    <row r="30" spans="1:196" ht="15" customHeight="1" x14ac:dyDescent="0.25">
      <c r="B30" s="83"/>
      <c r="C30" s="83"/>
      <c r="D30" s="83"/>
      <c r="E30" s="83"/>
      <c r="F30" s="83"/>
      <c r="G30" s="113"/>
    </row>
    <row r="31" spans="1:196" ht="15" customHeight="1" x14ac:dyDescent="0.25">
      <c r="B31" s="97" t="s">
        <v>107</v>
      </c>
      <c r="C31" s="117"/>
      <c r="D31" s="117">
        <v>1464.3964211931072</v>
      </c>
      <c r="E31" s="117">
        <v>2856.7152351459172</v>
      </c>
      <c r="F31" s="117">
        <v>1306.354579157286</v>
      </c>
      <c r="G31" s="118">
        <v>1246.7610075055363</v>
      </c>
    </row>
    <row r="32" spans="1:196" ht="15" customHeight="1" x14ac:dyDescent="0.25">
      <c r="B32" s="100" t="s">
        <v>32</v>
      </c>
      <c r="C32" s="82"/>
      <c r="D32" s="82">
        <v>904.90623637156455</v>
      </c>
      <c r="E32" s="82">
        <v>1343.8465753424655</v>
      </c>
      <c r="F32" s="82">
        <v>899.0280098280092</v>
      </c>
      <c r="G32" s="63">
        <v>628.59288152120757</v>
      </c>
    </row>
    <row r="33" spans="1:196" ht="15" customHeight="1" x14ac:dyDescent="0.25">
      <c r="B33" s="83" t="s">
        <v>102</v>
      </c>
      <c r="C33" s="82"/>
      <c r="D33" s="82">
        <v>73.235772357723604</v>
      </c>
      <c r="E33" s="82">
        <v>261.14242424242434</v>
      </c>
      <c r="F33" s="82">
        <v>57.9549549549549</v>
      </c>
      <c r="G33" s="63">
        <v>197.81380031498477</v>
      </c>
    </row>
    <row r="34" spans="1:196" ht="15" customHeight="1" x14ac:dyDescent="0.25">
      <c r="B34" s="100" t="s">
        <v>33</v>
      </c>
      <c r="C34" s="82"/>
      <c r="D34" s="82">
        <v>486.25441246381979</v>
      </c>
      <c r="E34" s="82">
        <v>1251.7262355610242</v>
      </c>
      <c r="F34" s="82">
        <v>349.37161437432133</v>
      </c>
      <c r="G34" s="63">
        <v>420.35432566934264</v>
      </c>
    </row>
    <row r="35" spans="1:196" ht="15" customHeight="1" x14ac:dyDescent="0.25">
      <c r="B35" s="83"/>
      <c r="C35" s="101"/>
      <c r="D35" s="101"/>
      <c r="E35" s="101"/>
      <c r="F35" s="101"/>
      <c r="G35" s="115"/>
    </row>
    <row r="36" spans="1:196" ht="15" customHeight="1" x14ac:dyDescent="0.25">
      <c r="B36" s="102" t="s">
        <v>104</v>
      </c>
      <c r="C36" s="86"/>
      <c r="D36" s="86">
        <v>2.7753570001459411</v>
      </c>
      <c r="E36" s="86">
        <v>5.0691785986602165</v>
      </c>
      <c r="F36" s="86">
        <v>2.2812110482487729</v>
      </c>
      <c r="G36" s="66">
        <v>2.1310562832422173</v>
      </c>
    </row>
    <row r="37" spans="1:196" ht="15" customHeight="1" x14ac:dyDescent="0.25">
      <c r="B37" s="103" t="s">
        <v>95</v>
      </c>
      <c r="C37" s="88"/>
      <c r="D37" s="88">
        <v>4.2486231313926313</v>
      </c>
      <c r="E37" s="88">
        <v>6.3704945515507383</v>
      </c>
      <c r="F37" s="88">
        <v>4.1592920353981864</v>
      </c>
      <c r="G37" s="67">
        <v>2.9151943462897485</v>
      </c>
    </row>
    <row r="38" spans="1:196" ht="15" customHeight="1" x14ac:dyDescent="0.25">
      <c r="B38" s="99" t="s">
        <v>96</v>
      </c>
      <c r="C38" s="88"/>
      <c r="D38" s="88">
        <v>1.8518518518518445</v>
      </c>
      <c r="E38" s="88">
        <v>6.5989847715736243</v>
      </c>
      <c r="F38" s="88">
        <v>1.4851485148514885</v>
      </c>
      <c r="G38" s="67">
        <v>3.7914691943127949</v>
      </c>
    </row>
    <row r="39" spans="1:196" ht="15" customHeight="1" x14ac:dyDescent="0.25">
      <c r="B39" s="103" t="s">
        <v>103</v>
      </c>
      <c r="C39" s="88"/>
      <c r="D39" s="88">
        <v>1.7675094446357305</v>
      </c>
      <c r="E39" s="88">
        <v>3.9988147283891107</v>
      </c>
      <c r="F39" s="88">
        <v>1.1004313171692428</v>
      </c>
      <c r="G39" s="67">
        <v>1.3250194855806465</v>
      </c>
    </row>
    <row r="40" spans="1:196" ht="15" customHeight="1" x14ac:dyDescent="0.25">
      <c r="B40" s="104"/>
      <c r="C40" s="88"/>
      <c r="D40" s="88"/>
      <c r="E40" s="88"/>
      <c r="F40" s="88"/>
      <c r="G40" s="67"/>
    </row>
    <row r="41" spans="1:196" ht="15" customHeight="1" x14ac:dyDescent="0.25">
      <c r="A41" s="3"/>
      <c r="B41" s="97" t="s">
        <v>62</v>
      </c>
      <c r="C41" s="117">
        <v>2768.695085165285</v>
      </c>
      <c r="D41" s="117">
        <v>1633.996751159651</v>
      </c>
      <c r="E41" s="117">
        <v>1226.998787870863</v>
      </c>
      <c r="F41" s="117">
        <v>1403.5163591190656</v>
      </c>
      <c r="G41" s="118">
        <v>2008.3315245984409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</row>
    <row r="42" spans="1:196" ht="15" customHeight="1" x14ac:dyDescent="0.25">
      <c r="B42" s="100" t="s">
        <v>101</v>
      </c>
      <c r="C42" s="82">
        <v>1864.0536676450049</v>
      </c>
      <c r="D42" s="82">
        <v>1139.5115569123402</v>
      </c>
      <c r="E42" s="82">
        <v>795.698630136985</v>
      </c>
      <c r="F42" s="82">
        <v>841.64324324324264</v>
      </c>
      <c r="G42" s="63">
        <v>1142.8961482203781</v>
      </c>
    </row>
    <row r="43" spans="1:196" ht="15" customHeight="1" x14ac:dyDescent="0.25">
      <c r="B43" s="83" t="s">
        <v>94</v>
      </c>
      <c r="C43" s="82">
        <v>275.51009718364963</v>
      </c>
      <c r="D43" s="82">
        <v>201.3983739837399</v>
      </c>
      <c r="E43" s="82">
        <v>100.43939393939399</v>
      </c>
      <c r="F43" s="82">
        <v>173.8648648648647</v>
      </c>
      <c r="G43" s="63">
        <v>123.63362519686549</v>
      </c>
    </row>
    <row r="44" spans="1:196" ht="15" customHeight="1" x14ac:dyDescent="0.25">
      <c r="B44" s="105" t="s">
        <v>33</v>
      </c>
      <c r="C44" s="82">
        <v>629.13132033657234</v>
      </c>
      <c r="D44" s="82">
        <v>293.08682026357189</v>
      </c>
      <c r="E44" s="82">
        <v>330.86076379448366</v>
      </c>
      <c r="F44" s="82">
        <v>388.00825101095791</v>
      </c>
      <c r="G44" s="63">
        <v>741.80175118119337</v>
      </c>
    </row>
    <row r="45" spans="1:196" ht="15" customHeight="1" x14ac:dyDescent="0.25">
      <c r="B45" s="83"/>
      <c r="C45" s="83"/>
      <c r="D45" s="83"/>
      <c r="E45" s="83"/>
      <c r="F45" s="83"/>
      <c r="G45" s="113"/>
    </row>
    <row r="46" spans="1:196" ht="15" customHeight="1" x14ac:dyDescent="0.25">
      <c r="A46" s="3"/>
      <c r="B46" s="106" t="s">
        <v>93</v>
      </c>
      <c r="C46" s="86">
        <v>5.6866605077021886</v>
      </c>
      <c r="D46" s="86">
        <v>3.0037670771011329</v>
      </c>
      <c r="E46" s="86">
        <v>2.1308870376052691</v>
      </c>
      <c r="F46" s="86">
        <v>2.3922479133637786</v>
      </c>
      <c r="G46" s="66">
        <v>3.3188595858842769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</row>
    <row r="47" spans="1:196" ht="15" customHeight="1" x14ac:dyDescent="0.25">
      <c r="B47" s="103" t="s">
        <v>63</v>
      </c>
      <c r="C47" s="88">
        <v>8.4683038556459334</v>
      </c>
      <c r="D47" s="88">
        <v>5.078416728902214</v>
      </c>
      <c r="E47" s="88">
        <v>3.6348949919224576</v>
      </c>
      <c r="F47" s="88">
        <v>3.7478705281089875</v>
      </c>
      <c r="G47" s="67">
        <v>5.033557046979876</v>
      </c>
    </row>
    <row r="48" spans="1:196" ht="15" customHeight="1" x14ac:dyDescent="0.25">
      <c r="B48" s="99" t="s">
        <v>94</v>
      </c>
      <c r="C48" s="88">
        <v>6.2058670152259969</v>
      </c>
      <c r="D48" s="88">
        <v>4.84581497797355</v>
      </c>
      <c r="E48" s="88">
        <v>2.4752475247524828</v>
      </c>
      <c r="F48" s="88">
        <v>4.2654028436019047</v>
      </c>
      <c r="G48" s="67">
        <v>2.3148148148148135</v>
      </c>
    </row>
    <row r="49" spans="1:196" ht="15" customHeight="1" x14ac:dyDescent="0.25">
      <c r="B49" s="107" t="s">
        <v>33</v>
      </c>
      <c r="C49" s="88">
        <v>2.8293489726923333</v>
      </c>
      <c r="D49" s="88">
        <v>1.0541251371372808</v>
      </c>
      <c r="E49" s="88">
        <v>1.0459258002657381</v>
      </c>
      <c r="F49" s="88">
        <v>1.2073712423706324</v>
      </c>
      <c r="G49" s="67">
        <v>2.2848438690022439</v>
      </c>
    </row>
    <row r="50" spans="1:196" ht="15" customHeight="1" x14ac:dyDescent="0.25">
      <c r="B50" s="100"/>
      <c r="C50" s="89"/>
      <c r="D50" s="89"/>
      <c r="E50" s="89"/>
      <c r="F50" s="89"/>
      <c r="G50" s="68"/>
    </row>
    <row r="51" spans="1:196" ht="15" customHeight="1" x14ac:dyDescent="0.25">
      <c r="A51" s="3"/>
      <c r="B51" s="97" t="s">
        <v>82</v>
      </c>
      <c r="C51" s="117">
        <v>10587.358941668961</v>
      </c>
      <c r="D51" s="117">
        <v>11690.427551774867</v>
      </c>
      <c r="E51" s="117">
        <v>11800.921410677982</v>
      </c>
      <c r="F51" s="117">
        <v>11688.898528747421</v>
      </c>
      <c r="G51" s="118">
        <v>12290.794374708434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</row>
    <row r="52" spans="1:196" ht="15" customHeight="1" x14ac:dyDescent="0.25">
      <c r="B52" s="100" t="s">
        <v>101</v>
      </c>
      <c r="C52" s="82">
        <v>8077.2074692563638</v>
      </c>
      <c r="D52" s="82">
        <v>8630.1242913213537</v>
      </c>
      <c r="E52" s="82">
        <v>8770.3671232876732</v>
      </c>
      <c r="F52" s="82">
        <v>8301.6628992628011</v>
      </c>
      <c r="G52" s="63">
        <v>8952.6864943929559</v>
      </c>
    </row>
    <row r="53" spans="1:196" ht="15" customHeight="1" x14ac:dyDescent="0.25">
      <c r="B53" s="83" t="s">
        <v>94</v>
      </c>
      <c r="C53" s="82">
        <v>518.04766266983984</v>
      </c>
      <c r="D53" s="82">
        <v>457.7235772357725</v>
      </c>
      <c r="E53" s="82">
        <v>281.23030303030316</v>
      </c>
      <c r="F53" s="82">
        <v>386.36636636636592</v>
      </c>
      <c r="G53" s="63">
        <v>519.26122582683502</v>
      </c>
    </row>
    <row r="54" spans="1:196" ht="15" customHeight="1" x14ac:dyDescent="0.25">
      <c r="B54" s="105" t="s">
        <v>33</v>
      </c>
      <c r="C54" s="82">
        <v>1992.1038097419944</v>
      </c>
      <c r="D54" s="82">
        <v>2602.5796832176984</v>
      </c>
      <c r="E54" s="82">
        <v>2749.3239843601073</v>
      </c>
      <c r="F54" s="82">
        <v>3000.8692631181507</v>
      </c>
      <c r="G54" s="63">
        <v>2818.8466544885309</v>
      </c>
    </row>
    <row r="55" spans="1:196" ht="15" customHeight="1" x14ac:dyDescent="0.25">
      <c r="B55" s="90"/>
      <c r="C55" s="90"/>
      <c r="D55" s="90"/>
      <c r="E55" s="90"/>
      <c r="F55" s="108"/>
      <c r="G55" s="116"/>
    </row>
    <row r="56" spans="1:196" ht="15" customHeight="1" x14ac:dyDescent="0.2">
      <c r="B56" s="91" t="s">
        <v>113</v>
      </c>
      <c r="C56" s="91"/>
      <c r="D56" s="91"/>
      <c r="E56" s="91"/>
      <c r="F56" s="91"/>
      <c r="G56" s="58"/>
    </row>
    <row r="57" spans="1:196" ht="15" customHeight="1" x14ac:dyDescent="0.2">
      <c r="B57" s="91" t="s">
        <v>112</v>
      </c>
      <c r="C57" s="91"/>
      <c r="D57" s="91"/>
      <c r="E57" s="91"/>
      <c r="F57" s="91"/>
      <c r="G57" s="58"/>
    </row>
    <row r="58" spans="1:196" ht="15" customHeight="1" x14ac:dyDescent="0.2">
      <c r="B58" s="124" t="s">
        <v>108</v>
      </c>
      <c r="C58" s="124"/>
      <c r="D58" s="124"/>
      <c r="E58" s="124"/>
      <c r="F58" s="124"/>
      <c r="G58" s="124"/>
    </row>
    <row r="59" spans="1:196" ht="15" customHeight="1" x14ac:dyDescent="0.2">
      <c r="B59" s="126"/>
      <c r="C59" s="126"/>
      <c r="D59" s="126"/>
      <c r="E59" s="126"/>
      <c r="F59" s="126"/>
      <c r="G59" s="126"/>
    </row>
    <row r="60" spans="1:196" ht="15" customHeight="1" x14ac:dyDescent="0.2">
      <c r="B60" s="125"/>
      <c r="C60" s="125"/>
      <c r="D60" s="125"/>
      <c r="E60" s="125"/>
      <c r="F60" s="125"/>
      <c r="G60" s="125"/>
    </row>
    <row r="61" spans="1:196" ht="15" customHeight="1" x14ac:dyDescent="0.2">
      <c r="F61" s="57"/>
    </row>
    <row r="62" spans="1:196" ht="15" customHeight="1" x14ac:dyDescent="0.2">
      <c r="F62" s="57"/>
    </row>
    <row r="63" spans="1:196" ht="15" customHeight="1" x14ac:dyDescent="0.2">
      <c r="F63" s="57"/>
    </row>
    <row r="64" spans="1:196" ht="15" customHeight="1" x14ac:dyDescent="0.2">
      <c r="F64" s="57"/>
    </row>
    <row r="65" spans="6:6" ht="15" customHeight="1" x14ac:dyDescent="0.2">
      <c r="F65" s="57"/>
    </row>
    <row r="66" spans="6:6" ht="15" customHeight="1" x14ac:dyDescent="0.2">
      <c r="F66" s="57"/>
    </row>
    <row r="67" spans="6:6" ht="15" customHeight="1" x14ac:dyDescent="0.2">
      <c r="F67" s="57"/>
    </row>
    <row r="68" spans="6:6" ht="15" customHeight="1" x14ac:dyDescent="0.2">
      <c r="F68" s="57"/>
    </row>
    <row r="69" spans="6:6" ht="15" customHeight="1" x14ac:dyDescent="0.2">
      <c r="F69" s="57"/>
    </row>
    <row r="70" spans="6:6" ht="15" customHeight="1" x14ac:dyDescent="0.2">
      <c r="F70" s="57"/>
    </row>
    <row r="71" spans="6:6" ht="15" customHeight="1" x14ac:dyDescent="0.2">
      <c r="F71" s="57"/>
    </row>
    <row r="72" spans="6:6" ht="15" customHeight="1" x14ac:dyDescent="0.2">
      <c r="F72" s="57"/>
    </row>
    <row r="73" spans="6:6" ht="15" customHeight="1" x14ac:dyDescent="0.2">
      <c r="F73" s="57"/>
    </row>
    <row r="74" spans="6:6" ht="15" customHeight="1" x14ac:dyDescent="0.2">
      <c r="F74" s="57"/>
    </row>
    <row r="75" spans="6:6" ht="15" customHeight="1" x14ac:dyDescent="0.2">
      <c r="F75" s="57"/>
    </row>
    <row r="76" spans="6:6" ht="15" customHeight="1" x14ac:dyDescent="0.2">
      <c r="F76" s="57"/>
    </row>
    <row r="77" spans="6:6" ht="15" customHeight="1" x14ac:dyDescent="0.2">
      <c r="F77" s="57"/>
    </row>
    <row r="78" spans="6:6" ht="15" customHeight="1" x14ac:dyDescent="0.2">
      <c r="F78" s="57"/>
    </row>
    <row r="79" spans="6:6" ht="15" customHeight="1" x14ac:dyDescent="0.2">
      <c r="F79" s="57"/>
    </row>
    <row r="80" spans="6:6" ht="15" customHeight="1" x14ac:dyDescent="0.2">
      <c r="F80" s="57"/>
    </row>
    <row r="81" spans="6:6" ht="15" customHeight="1" x14ac:dyDescent="0.2">
      <c r="F81" s="57"/>
    </row>
    <row r="82" spans="6:6" ht="15" customHeight="1" x14ac:dyDescent="0.2">
      <c r="F82" s="57"/>
    </row>
    <row r="83" spans="6:6" ht="15" customHeight="1" x14ac:dyDescent="0.2">
      <c r="F83" s="57"/>
    </row>
    <row r="84" spans="6:6" ht="15" customHeight="1" x14ac:dyDescent="0.2">
      <c r="F84" s="57"/>
    </row>
    <row r="85" spans="6:6" ht="15" customHeight="1" x14ac:dyDescent="0.2">
      <c r="F85" s="57"/>
    </row>
    <row r="86" spans="6:6" ht="15" customHeight="1" x14ac:dyDescent="0.2">
      <c r="F86" s="57"/>
    </row>
    <row r="87" spans="6:6" ht="15" customHeight="1" x14ac:dyDescent="0.2">
      <c r="F87" s="57"/>
    </row>
    <row r="88" spans="6:6" ht="15" customHeight="1" x14ac:dyDescent="0.2">
      <c r="F88" s="57"/>
    </row>
    <row r="89" spans="6:6" ht="15" customHeight="1" x14ac:dyDescent="0.2">
      <c r="F89" s="57"/>
    </row>
    <row r="90" spans="6:6" ht="15" customHeight="1" x14ac:dyDescent="0.2">
      <c r="F90" s="57"/>
    </row>
    <row r="91" spans="6:6" ht="15" customHeight="1" x14ac:dyDescent="0.2">
      <c r="F91" s="57"/>
    </row>
    <row r="92" spans="6:6" ht="15" customHeight="1" x14ac:dyDescent="0.2">
      <c r="F92" s="57"/>
    </row>
    <row r="93" spans="6:6" ht="15" customHeight="1" x14ac:dyDescent="0.2">
      <c r="F93" s="57"/>
    </row>
    <row r="94" spans="6:6" ht="15" customHeight="1" x14ac:dyDescent="0.2">
      <c r="F94" s="57"/>
    </row>
    <row r="95" spans="6:6" ht="15" customHeight="1" x14ac:dyDescent="0.2">
      <c r="F95" s="57"/>
    </row>
    <row r="96" spans="6:6" ht="15" customHeight="1" x14ac:dyDescent="0.2">
      <c r="F96" s="57"/>
    </row>
    <row r="97" spans="6:6" ht="15" customHeight="1" x14ac:dyDescent="0.2">
      <c r="F97" s="57"/>
    </row>
    <row r="98" spans="6:6" ht="15" customHeight="1" x14ac:dyDescent="0.2">
      <c r="F98" s="57"/>
    </row>
    <row r="99" spans="6:6" ht="15" customHeight="1" x14ac:dyDescent="0.2">
      <c r="F99" s="57"/>
    </row>
    <row r="100" spans="6:6" ht="15" customHeight="1" x14ac:dyDescent="0.2">
      <c r="F100" s="57"/>
    </row>
    <row r="101" spans="6:6" ht="15" customHeight="1" x14ac:dyDescent="0.2">
      <c r="F101" s="57"/>
    </row>
    <row r="102" spans="6:6" ht="15" customHeight="1" x14ac:dyDescent="0.2">
      <c r="F102" s="57"/>
    </row>
    <row r="103" spans="6:6" ht="15" customHeight="1" x14ac:dyDescent="0.2">
      <c r="F103" s="57"/>
    </row>
    <row r="104" spans="6:6" ht="15" customHeight="1" x14ac:dyDescent="0.2">
      <c r="F104" s="57"/>
    </row>
    <row r="105" spans="6:6" ht="15" customHeight="1" x14ac:dyDescent="0.2">
      <c r="F105" s="57"/>
    </row>
    <row r="106" spans="6:6" ht="15" customHeight="1" x14ac:dyDescent="0.2">
      <c r="F106" s="57"/>
    </row>
    <row r="107" spans="6:6" ht="15" customHeight="1" x14ac:dyDescent="0.2">
      <c r="F107" s="57"/>
    </row>
    <row r="108" spans="6:6" ht="15" customHeight="1" x14ac:dyDescent="0.2">
      <c r="F108" s="57"/>
    </row>
    <row r="109" spans="6:6" ht="15" customHeight="1" x14ac:dyDescent="0.2">
      <c r="F109" s="57"/>
    </row>
    <row r="110" spans="6:6" ht="15" customHeight="1" x14ac:dyDescent="0.2">
      <c r="F110" s="57"/>
    </row>
    <row r="111" spans="6:6" ht="15" customHeight="1" x14ac:dyDescent="0.2">
      <c r="F111" s="57"/>
    </row>
    <row r="112" spans="6:6" ht="15" customHeight="1" x14ac:dyDescent="0.2">
      <c r="F112" s="57"/>
    </row>
    <row r="113" spans="6:6" ht="15" customHeight="1" x14ac:dyDescent="0.2">
      <c r="F113" s="57"/>
    </row>
    <row r="114" spans="6:6" ht="15" customHeight="1" x14ac:dyDescent="0.2">
      <c r="F114" s="57"/>
    </row>
  </sheetData>
  <mergeCells count="5">
    <mergeCell ref="B2:G2"/>
    <mergeCell ref="B3:B4"/>
    <mergeCell ref="B58:G58"/>
    <mergeCell ref="B60:G60"/>
    <mergeCell ref="B59:G59"/>
  </mergeCells>
  <pageMargins left="0.7" right="0.7" top="0.75" bottom="0.75" header="0.3" footer="0.3"/>
  <pageSetup scale="74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Y89"/>
  <sheetViews>
    <sheetView tabSelected="1" zoomScale="85" zoomScaleNormal="85" zoomScaleSheetLayoutView="100" workbookViewId="0">
      <selection activeCell="I25" sqref="I25"/>
    </sheetView>
  </sheetViews>
  <sheetFormatPr defaultRowHeight="12.75" x14ac:dyDescent="0.2"/>
  <cols>
    <col min="1" max="1" width="9.140625" style="1" customWidth="1"/>
    <col min="2" max="2" width="36.140625" style="1" customWidth="1"/>
    <col min="3" max="7" width="13.85546875" style="57" customWidth="1"/>
    <col min="8" max="8" width="13.85546875" style="1" customWidth="1"/>
    <col min="9" max="159" width="9.140625" style="1" customWidth="1"/>
    <col min="160" max="160" width="43.85546875" style="1" customWidth="1"/>
    <col min="161" max="162" width="0" style="1" hidden="1" customWidth="1"/>
    <col min="163" max="164" width="9.7109375" style="1" customWidth="1"/>
    <col min="165" max="165" width="10.7109375" style="1" customWidth="1"/>
    <col min="166" max="207" width="9.140625" style="1" customWidth="1"/>
  </cols>
  <sheetData>
    <row r="1" spans="1:207" x14ac:dyDescent="0.2">
      <c r="B1" s="59"/>
      <c r="C1" s="59"/>
      <c r="D1" s="59"/>
      <c r="E1" s="60"/>
      <c r="F1" s="60"/>
      <c r="G1" s="60"/>
    </row>
    <row r="2" spans="1:207" ht="15.75" x14ac:dyDescent="0.2">
      <c r="B2" s="130" t="s">
        <v>100</v>
      </c>
      <c r="C2" s="130"/>
      <c r="D2" s="130"/>
      <c r="E2" s="130"/>
      <c r="F2" s="130"/>
      <c r="G2" s="130"/>
    </row>
    <row r="3" spans="1:207" ht="15" customHeight="1" x14ac:dyDescent="0.25">
      <c r="B3" s="128" t="s">
        <v>29</v>
      </c>
      <c r="C3" s="134" t="s">
        <v>120</v>
      </c>
      <c r="D3" s="134" t="s">
        <v>119</v>
      </c>
      <c r="E3" s="110" t="s">
        <v>109</v>
      </c>
      <c r="F3" s="110" t="s">
        <v>106</v>
      </c>
      <c r="G3" s="120" t="s">
        <v>114</v>
      </c>
    </row>
    <row r="4" spans="1:207" ht="15" x14ac:dyDescent="0.25">
      <c r="B4" s="129"/>
      <c r="C4" s="135" t="s">
        <v>25</v>
      </c>
      <c r="D4" s="135" t="s">
        <v>25</v>
      </c>
      <c r="E4" s="62" t="s">
        <v>25</v>
      </c>
      <c r="F4" s="62" t="s">
        <v>25</v>
      </c>
      <c r="G4" s="62" t="s">
        <v>25</v>
      </c>
    </row>
    <row r="5" spans="1:207" x14ac:dyDescent="0.2">
      <c r="B5" s="61"/>
      <c r="C5" s="61"/>
      <c r="D5" s="61"/>
      <c r="E5" s="60"/>
      <c r="F5" s="60"/>
      <c r="G5" s="60"/>
    </row>
    <row r="6" spans="1:207" ht="14.25" x14ac:dyDescent="0.25">
      <c r="A6" s="3"/>
      <c r="B6" s="69" t="s">
        <v>24</v>
      </c>
      <c r="C6" s="64">
        <v>71104.754466612736</v>
      </c>
      <c r="D6" s="64">
        <v>78554.022173152145</v>
      </c>
      <c r="E6" s="64">
        <v>81546.088299999581</v>
      </c>
      <c r="F6" s="64">
        <v>83670.57105757363</v>
      </c>
      <c r="G6" s="64">
        <v>84738.261147725105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</row>
    <row r="7" spans="1:207" ht="14.25" x14ac:dyDescent="0.25">
      <c r="B7" s="70" t="s">
        <v>36</v>
      </c>
      <c r="C7" s="63">
        <v>35983.662691783269</v>
      </c>
      <c r="D7" s="63">
        <v>38883.309935804027</v>
      </c>
      <c r="E7" s="63">
        <v>41342.365185821509</v>
      </c>
      <c r="F7" s="63">
        <v>42286.050526220046</v>
      </c>
      <c r="G7" s="63">
        <v>42773.847766224215</v>
      </c>
    </row>
    <row r="8" spans="1:207" ht="14.25" customHeight="1" x14ac:dyDescent="0.25">
      <c r="B8" s="70" t="s">
        <v>37</v>
      </c>
      <c r="C8" s="63">
        <v>35058.098204752256</v>
      </c>
      <c r="D8" s="63">
        <v>39670.712237347318</v>
      </c>
      <c r="E8" s="63">
        <v>40203.723114177774</v>
      </c>
      <c r="F8" s="63">
        <v>41384.520531355709</v>
      </c>
      <c r="G8" s="63">
        <v>41964.413381496139</v>
      </c>
    </row>
    <row r="9" spans="1:207" ht="14.25" customHeight="1" x14ac:dyDescent="0.25">
      <c r="A9" s="57"/>
      <c r="B9" s="70" t="s">
        <v>117</v>
      </c>
      <c r="C9" s="63">
        <v>62.993570102238927</v>
      </c>
      <c r="D9" s="63"/>
      <c r="E9" s="63"/>
      <c r="F9" s="63"/>
      <c r="G9" s="63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</row>
    <row r="10" spans="1:207" ht="14.25" x14ac:dyDescent="0.25">
      <c r="B10" s="70"/>
      <c r="C10" s="70"/>
      <c r="D10" s="70"/>
      <c r="E10" s="70"/>
      <c r="F10" s="70"/>
      <c r="G10" s="70"/>
    </row>
    <row r="11" spans="1:207" ht="14.25" x14ac:dyDescent="0.25">
      <c r="A11" s="3"/>
      <c r="B11" s="69" t="s">
        <v>91</v>
      </c>
      <c r="C11" s="64">
        <v>59274.898516346482</v>
      </c>
      <c r="D11" s="64">
        <v>66088.678455324232</v>
      </c>
      <c r="E11" s="64">
        <v>69382.518474113967</v>
      </c>
      <c r="F11" s="64">
        <v>70358.250951571375</v>
      </c>
      <c r="G11" s="64">
        <v>72803.493771220965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</row>
    <row r="12" spans="1:207" ht="14.25" x14ac:dyDescent="0.25">
      <c r="B12" s="70" t="s">
        <v>36</v>
      </c>
      <c r="C12" s="63">
        <v>29942.815612382106</v>
      </c>
      <c r="D12" s="63">
        <v>32994.560613988448</v>
      </c>
      <c r="E12" s="63">
        <v>35219.986120824164</v>
      </c>
      <c r="F12" s="63">
        <v>35490.140884522116</v>
      </c>
      <c r="G12" s="63">
        <v>36734.762882420007</v>
      </c>
    </row>
    <row r="13" spans="1:207" ht="14.25" x14ac:dyDescent="0.25">
      <c r="B13" s="70" t="s">
        <v>37</v>
      </c>
      <c r="C13" s="63">
        <v>29326.850097773302</v>
      </c>
      <c r="D13" s="63">
        <v>33094.117841334206</v>
      </c>
      <c r="E13" s="63">
        <v>34162.532353293886</v>
      </c>
      <c r="F13" s="63">
        <v>34868.110067052075</v>
      </c>
      <c r="G13" s="63">
        <v>36068.730888800426</v>
      </c>
    </row>
    <row r="14" spans="1:207" ht="14.25" x14ac:dyDescent="0.25">
      <c r="A14" s="57"/>
      <c r="B14" s="70" t="s">
        <v>117</v>
      </c>
      <c r="C14" s="63">
        <v>5.2328062081103806</v>
      </c>
      <c r="D14" s="63"/>
      <c r="E14" s="63"/>
      <c r="F14" s="63"/>
      <c r="G14" s="63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</row>
    <row r="15" spans="1:207" ht="14.25" x14ac:dyDescent="0.25">
      <c r="B15" s="72"/>
      <c r="C15" s="71"/>
      <c r="D15" s="71"/>
      <c r="E15" s="71"/>
      <c r="F15" s="71"/>
      <c r="G15" s="71"/>
    </row>
    <row r="16" spans="1:207" ht="14.25" customHeight="1" x14ac:dyDescent="0.25">
      <c r="A16" s="3"/>
      <c r="B16" s="73" t="s">
        <v>30</v>
      </c>
      <c r="C16" s="64">
        <v>48687.539574681468</v>
      </c>
      <c r="D16" s="64">
        <v>54398.250903548222</v>
      </c>
      <c r="E16" s="64">
        <v>57581.597063436413</v>
      </c>
      <c r="F16" s="64">
        <v>58669.352422824712</v>
      </c>
      <c r="G16" s="64">
        <v>60512.69939651095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</row>
    <row r="17" spans="1:207" ht="14.25" x14ac:dyDescent="0.25">
      <c r="B17" s="70" t="s">
        <v>36</v>
      </c>
      <c r="C17" s="63">
        <v>25588.942643518396</v>
      </c>
      <c r="D17" s="63">
        <v>28385.665678436653</v>
      </c>
      <c r="E17" s="63">
        <v>30841.035327980127</v>
      </c>
      <c r="F17" s="63">
        <v>30981.263612639639</v>
      </c>
      <c r="G17" s="63">
        <v>31856.541670811112</v>
      </c>
    </row>
    <row r="18" spans="1:207" ht="14.25" x14ac:dyDescent="0.25">
      <c r="B18" s="70" t="s">
        <v>37</v>
      </c>
      <c r="C18" s="63">
        <v>23097.549078776472</v>
      </c>
      <c r="D18" s="63">
        <v>26012.585225111554</v>
      </c>
      <c r="E18" s="63">
        <v>26740.561735459971</v>
      </c>
      <c r="F18" s="63">
        <v>27688.088810187535</v>
      </c>
      <c r="G18" s="63">
        <v>28656.157725701876</v>
      </c>
    </row>
    <row r="19" spans="1:207" ht="14.25" x14ac:dyDescent="0.25">
      <c r="A19" s="57"/>
      <c r="B19" s="70" t="s">
        <v>117</v>
      </c>
      <c r="C19" s="63">
        <v>1.04785239900352</v>
      </c>
      <c r="D19" s="63"/>
      <c r="E19" s="63"/>
      <c r="F19" s="63"/>
      <c r="G19" s="63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</row>
    <row r="20" spans="1:207" ht="14.25" x14ac:dyDescent="0.25">
      <c r="B20" s="73"/>
      <c r="C20" s="136"/>
      <c r="D20" s="136"/>
      <c r="E20" s="65"/>
      <c r="F20" s="65"/>
      <c r="G20" s="65"/>
    </row>
    <row r="21" spans="1:207" ht="12.75" customHeight="1" x14ac:dyDescent="0.25">
      <c r="A21" s="3"/>
      <c r="B21" s="74" t="s">
        <v>92</v>
      </c>
      <c r="C21" s="137">
        <v>82.138545646357713</v>
      </c>
      <c r="D21" s="137">
        <v>82.310998154277343</v>
      </c>
      <c r="E21" s="66">
        <v>82.991506116803208</v>
      </c>
      <c r="F21" s="66">
        <v>83.386598770352734</v>
      </c>
      <c r="G21" s="66">
        <v>83.117850891424482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</row>
    <row r="22" spans="1:207" ht="14.25" x14ac:dyDescent="0.25">
      <c r="B22" s="70" t="s">
        <v>36</v>
      </c>
      <c r="C22" s="138">
        <v>85.45937354313709</v>
      </c>
      <c r="D22" s="138">
        <v>86.031349259435814</v>
      </c>
      <c r="E22" s="76">
        <v>87.566858266718796</v>
      </c>
      <c r="F22" s="76">
        <v>87.295408923414897</v>
      </c>
      <c r="G22" s="76">
        <v>86.720422758075173</v>
      </c>
    </row>
    <row r="23" spans="1:207" ht="14.25" x14ac:dyDescent="0.25">
      <c r="B23" s="70" t="s">
        <v>37</v>
      </c>
      <c r="C23" s="138">
        <v>78.75905186466035</v>
      </c>
      <c r="D23" s="138">
        <v>78.601839003008891</v>
      </c>
      <c r="E23" s="76">
        <v>78.274530292195095</v>
      </c>
      <c r="F23" s="76">
        <v>79.408057267637346</v>
      </c>
      <c r="G23" s="76">
        <v>79.448755250215356</v>
      </c>
    </row>
    <row r="24" spans="1:207" ht="14.25" x14ac:dyDescent="0.25">
      <c r="A24" s="57"/>
      <c r="B24" s="70" t="s">
        <v>117</v>
      </c>
      <c r="C24" s="138">
        <v>20.024674282404014</v>
      </c>
      <c r="D24" s="138"/>
      <c r="E24" s="76"/>
      <c r="F24" s="76"/>
      <c r="G24" s="7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</row>
    <row r="25" spans="1:207" ht="14.25" x14ac:dyDescent="0.25">
      <c r="B25" s="70"/>
      <c r="C25" s="139"/>
      <c r="D25" s="139"/>
      <c r="E25" s="70"/>
      <c r="F25" s="70"/>
      <c r="G25" s="70"/>
    </row>
    <row r="26" spans="1:207" ht="12.75" customHeight="1" x14ac:dyDescent="0.25">
      <c r="A26" s="3"/>
      <c r="B26" s="73" t="s">
        <v>53</v>
      </c>
      <c r="C26" s="145">
        <v>45918.844489517796</v>
      </c>
      <c r="D26" s="145">
        <v>52764.254152388414</v>
      </c>
      <c r="E26" s="118">
        <v>56354.598275565724</v>
      </c>
      <c r="F26" s="118">
        <v>57265.83606370577</v>
      </c>
      <c r="G26" s="118">
        <v>58504.367871912676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</row>
    <row r="27" spans="1:207" ht="14.25" x14ac:dyDescent="0.25">
      <c r="A27" s="21"/>
      <c r="B27" s="70" t="s">
        <v>36</v>
      </c>
      <c r="C27" s="146">
        <v>24279.113589677396</v>
      </c>
      <c r="D27" s="146">
        <v>27532.123103215486</v>
      </c>
      <c r="E27" s="147">
        <v>30201.506672620249</v>
      </c>
      <c r="F27" s="147">
        <v>30393.564588155587</v>
      </c>
      <c r="G27" s="147">
        <v>30919.871177012723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</row>
    <row r="28" spans="1:207" ht="14.25" x14ac:dyDescent="0.25">
      <c r="A28" s="21"/>
      <c r="B28" s="70" t="s">
        <v>37</v>
      </c>
      <c r="C28" s="146">
        <v>21639.730899850889</v>
      </c>
      <c r="D28" s="146">
        <v>25232.13104917312</v>
      </c>
      <c r="E28" s="147">
        <v>26153.091602948938</v>
      </c>
      <c r="F28" s="147">
        <v>26872.271475552534</v>
      </c>
      <c r="G28" s="147">
        <v>27584.496694901871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</row>
    <row r="29" spans="1:207" ht="14.25" x14ac:dyDescent="0.25">
      <c r="A29" s="21"/>
      <c r="B29" s="70" t="s">
        <v>117</v>
      </c>
      <c r="C29" s="148">
        <v>0</v>
      </c>
      <c r="D29" s="148">
        <v>0</v>
      </c>
      <c r="E29" s="147"/>
      <c r="F29" s="147"/>
      <c r="G29" s="147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</row>
    <row r="30" spans="1:207" ht="14.25" x14ac:dyDescent="0.25">
      <c r="B30" s="70"/>
      <c r="C30" s="149"/>
      <c r="D30" s="149"/>
      <c r="E30" s="150"/>
      <c r="F30" s="150"/>
      <c r="G30" s="150"/>
    </row>
    <row r="31" spans="1:207" ht="15" customHeight="1" x14ac:dyDescent="0.25">
      <c r="B31" s="73" t="s">
        <v>105</v>
      </c>
      <c r="C31" s="145">
        <v>0</v>
      </c>
      <c r="D31" s="145">
        <v>1464.3964211931072</v>
      </c>
      <c r="E31" s="118">
        <v>2856.7152351459172</v>
      </c>
      <c r="F31" s="118">
        <v>1306.354579157286</v>
      </c>
      <c r="G31" s="118">
        <v>1246.7610075055363</v>
      </c>
    </row>
    <row r="32" spans="1:207" ht="14.25" x14ac:dyDescent="0.25">
      <c r="B32" s="70" t="s">
        <v>36</v>
      </c>
      <c r="C32" s="146">
        <v>0</v>
      </c>
      <c r="D32" s="146">
        <v>865.94543910706443</v>
      </c>
      <c r="E32" s="147">
        <v>1480.9073697839112</v>
      </c>
      <c r="F32" s="147">
        <v>656.30751935513047</v>
      </c>
      <c r="G32" s="147">
        <v>652.95935817323004</v>
      </c>
    </row>
    <row r="33" spans="1:207" ht="14.25" x14ac:dyDescent="0.25">
      <c r="B33" s="70" t="s">
        <v>37</v>
      </c>
      <c r="C33" s="146">
        <v>0</v>
      </c>
      <c r="D33" s="146">
        <v>598.45098208604327</v>
      </c>
      <c r="E33" s="147">
        <v>1375.807865362003</v>
      </c>
      <c r="F33" s="147">
        <v>650.04705980215488</v>
      </c>
      <c r="G33" s="147">
        <v>593.80164933230515</v>
      </c>
    </row>
    <row r="34" spans="1:207" ht="14.25" x14ac:dyDescent="0.25">
      <c r="A34" s="57"/>
      <c r="B34" s="70" t="s">
        <v>117</v>
      </c>
      <c r="C34" s="146">
        <v>0</v>
      </c>
      <c r="D34" s="146">
        <v>0</v>
      </c>
      <c r="E34" s="147"/>
      <c r="F34" s="147"/>
      <c r="G34" s="14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</row>
    <row r="35" spans="1:207" ht="14.25" x14ac:dyDescent="0.25">
      <c r="B35" s="70"/>
      <c r="E35" s="77"/>
      <c r="F35" s="77"/>
      <c r="G35" s="77"/>
    </row>
    <row r="36" spans="1:207" ht="14.25" x14ac:dyDescent="0.25">
      <c r="B36" s="78" t="s">
        <v>118</v>
      </c>
      <c r="C36" s="137">
        <v>0</v>
      </c>
      <c r="D36" s="137">
        <v>2.7753570001459411</v>
      </c>
      <c r="E36" s="66">
        <v>5.0691785986602165</v>
      </c>
      <c r="F36" s="66">
        <v>2.2812110482487729</v>
      </c>
      <c r="G36" s="66">
        <v>2.1310562832422173</v>
      </c>
    </row>
    <row r="37" spans="1:207" ht="14.25" x14ac:dyDescent="0.25">
      <c r="B37" s="70" t="s">
        <v>36</v>
      </c>
      <c r="C37" s="142">
        <v>0</v>
      </c>
      <c r="D37" s="142">
        <v>3.1452185356745348</v>
      </c>
      <c r="E37" s="67">
        <v>4.9034221565060401</v>
      </c>
      <c r="F37" s="67">
        <v>2.1593634318591719</v>
      </c>
      <c r="G37" s="67">
        <v>2.1117790382602584</v>
      </c>
    </row>
    <row r="38" spans="1:207" ht="14.25" customHeight="1" x14ac:dyDescent="0.25">
      <c r="B38" s="70" t="s">
        <v>37</v>
      </c>
      <c r="C38" s="142">
        <v>0</v>
      </c>
      <c r="D38" s="142">
        <v>2.3717813644823114</v>
      </c>
      <c r="E38" s="67">
        <v>5.260593608775765</v>
      </c>
      <c r="F38" s="67">
        <v>2.4190253525592178</v>
      </c>
      <c r="G38" s="67">
        <v>2.1526644328516995</v>
      </c>
    </row>
    <row r="39" spans="1:207" ht="14.25" customHeight="1" x14ac:dyDescent="0.25">
      <c r="A39" s="57"/>
      <c r="B39" s="70" t="s">
        <v>117</v>
      </c>
      <c r="C39" s="142">
        <v>0</v>
      </c>
      <c r="D39" s="142">
        <v>0</v>
      </c>
      <c r="E39" s="67"/>
      <c r="F39" s="67"/>
      <c r="G39" s="6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</row>
    <row r="40" spans="1:207" ht="14.25" x14ac:dyDescent="0.25">
      <c r="B40" s="75"/>
      <c r="E40" s="67"/>
      <c r="F40" s="67"/>
      <c r="G40" s="67"/>
    </row>
    <row r="41" spans="1:207" ht="14.25" x14ac:dyDescent="0.25">
      <c r="B41" s="73" t="s">
        <v>62</v>
      </c>
      <c r="C41" s="140">
        <v>2768.695085165285</v>
      </c>
      <c r="D41" s="140">
        <v>1633.996751159651</v>
      </c>
      <c r="E41" s="64">
        <v>1226.998787870863</v>
      </c>
      <c r="F41" s="64">
        <v>1403.5163591190656</v>
      </c>
      <c r="G41" s="64">
        <v>2008.3315245984409</v>
      </c>
    </row>
    <row r="42" spans="1:207" ht="14.25" x14ac:dyDescent="0.25">
      <c r="B42" s="70" t="s">
        <v>36</v>
      </c>
      <c r="C42" s="141">
        <v>1309.829053840773</v>
      </c>
      <c r="D42" s="141">
        <v>853.54257522120565</v>
      </c>
      <c r="E42" s="63">
        <v>639.52865535985359</v>
      </c>
      <c r="F42" s="63">
        <v>587.69902448405583</v>
      </c>
      <c r="G42" s="63">
        <v>936.67049379841842</v>
      </c>
    </row>
    <row r="43" spans="1:207" ht="14.25" x14ac:dyDescent="0.25">
      <c r="B43" s="70" t="s">
        <v>37</v>
      </c>
      <c r="C43" s="141">
        <v>1457.8181789254522</v>
      </c>
      <c r="D43" s="141">
        <v>780.4541759384465</v>
      </c>
      <c r="E43" s="63">
        <v>587.47013251100918</v>
      </c>
      <c r="F43" s="63">
        <v>815.81733463500939</v>
      </c>
      <c r="G43" s="63">
        <v>1071.6610308000179</v>
      </c>
    </row>
    <row r="44" spans="1:207" ht="14.25" x14ac:dyDescent="0.25">
      <c r="A44" s="57"/>
      <c r="B44" s="70" t="s">
        <v>117</v>
      </c>
      <c r="C44" s="141">
        <v>1.04785239900352</v>
      </c>
      <c r="D44" s="141"/>
      <c r="E44" s="63"/>
      <c r="F44" s="63"/>
      <c r="G44" s="6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</row>
    <row r="45" spans="1:207" ht="14.25" x14ac:dyDescent="0.25">
      <c r="A45" s="3"/>
      <c r="B45" s="70"/>
      <c r="C45" s="139"/>
      <c r="D45" s="139"/>
      <c r="E45" s="70"/>
      <c r="F45" s="70"/>
      <c r="G45" s="7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</row>
    <row r="46" spans="1:207" ht="14.25" customHeight="1" x14ac:dyDescent="0.25">
      <c r="B46" s="78" t="s">
        <v>93</v>
      </c>
      <c r="C46" s="137">
        <v>5.6866605077021886</v>
      </c>
      <c r="D46" s="137">
        <v>3.0037670771011329</v>
      </c>
      <c r="E46" s="66">
        <v>2.1308870376052691</v>
      </c>
      <c r="F46" s="66">
        <v>2.3922479133637786</v>
      </c>
      <c r="G46" s="66">
        <v>3.3188595858842769</v>
      </c>
    </row>
    <row r="47" spans="1:207" ht="14.25" x14ac:dyDescent="0.25">
      <c r="B47" s="70" t="s">
        <v>36</v>
      </c>
      <c r="C47" s="142">
        <v>5.1187306646003554</v>
      </c>
      <c r="D47" s="142">
        <v>3.0069492993063909</v>
      </c>
      <c r="E47" s="67">
        <v>2.0736290093985579</v>
      </c>
      <c r="F47" s="67">
        <v>1.8969498204853343</v>
      </c>
      <c r="G47" s="67">
        <v>2.9402767678848596</v>
      </c>
    </row>
    <row r="48" spans="1:207" ht="14.25" x14ac:dyDescent="0.25">
      <c r="A48" s="3"/>
      <c r="B48" s="70" t="s">
        <v>37</v>
      </c>
      <c r="C48" s="142">
        <v>6.311570868205191</v>
      </c>
      <c r="D48" s="142">
        <v>3.0002945465990281</v>
      </c>
      <c r="E48" s="67">
        <v>2.1969251742830074</v>
      </c>
      <c r="F48" s="67">
        <v>2.9464559299406687</v>
      </c>
      <c r="G48" s="67">
        <v>3.7397233818225351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</row>
    <row r="49" spans="1:207" ht="14.25" x14ac:dyDescent="0.25">
      <c r="A49" s="3"/>
      <c r="B49" s="70" t="s">
        <v>117</v>
      </c>
      <c r="C49" s="142">
        <v>100</v>
      </c>
      <c r="D49" s="142"/>
      <c r="E49" s="67"/>
      <c r="F49" s="67"/>
      <c r="G49" s="6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</row>
    <row r="50" spans="1:207" ht="14.25" x14ac:dyDescent="0.25">
      <c r="B50" s="72"/>
      <c r="C50" s="143"/>
      <c r="D50" s="143"/>
      <c r="E50" s="68"/>
      <c r="F50" s="68"/>
      <c r="G50" s="68"/>
    </row>
    <row r="51" spans="1:207" ht="14.25" x14ac:dyDescent="0.25">
      <c r="B51" s="73" t="s">
        <v>82</v>
      </c>
      <c r="C51" s="140">
        <v>10587.358941668961</v>
      </c>
      <c r="D51" s="140">
        <v>11690.427551774867</v>
      </c>
      <c r="E51" s="64">
        <v>11800.921410677982</v>
      </c>
      <c r="F51" s="64">
        <v>11688.898528747421</v>
      </c>
      <c r="G51" s="64">
        <v>12290.794374708434</v>
      </c>
    </row>
    <row r="52" spans="1:207" ht="14.25" x14ac:dyDescent="0.25">
      <c r="B52" s="70" t="s">
        <v>36</v>
      </c>
      <c r="C52" s="141">
        <v>4353.8729688636995</v>
      </c>
      <c r="D52" s="141">
        <v>4608.8949355519599</v>
      </c>
      <c r="E52" s="63">
        <v>4378.950792844269</v>
      </c>
      <c r="F52" s="63">
        <v>4508.8772718826758</v>
      </c>
      <c r="G52" s="63">
        <v>4878.2212116093069</v>
      </c>
    </row>
    <row r="53" spans="1:207" ht="14.25" x14ac:dyDescent="0.25">
      <c r="B53" s="70" t="s">
        <v>37</v>
      </c>
      <c r="C53" s="141">
        <v>6229.3010189955585</v>
      </c>
      <c r="D53" s="141">
        <v>7081.5326162229085</v>
      </c>
      <c r="E53" s="63">
        <v>7421.9706178338492</v>
      </c>
      <c r="F53" s="63">
        <v>7180.0212568646702</v>
      </c>
      <c r="G53" s="63">
        <v>7412.5731630989912</v>
      </c>
    </row>
    <row r="54" spans="1:207" ht="14.25" x14ac:dyDescent="0.25">
      <c r="A54" s="57"/>
      <c r="B54" s="70" t="s">
        <v>117</v>
      </c>
      <c r="C54" s="141">
        <v>4.1849538091068599</v>
      </c>
      <c r="D54" s="141"/>
      <c r="E54" s="63"/>
      <c r="F54" s="63"/>
      <c r="G54" s="63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</row>
    <row r="55" spans="1:207" ht="14.25" x14ac:dyDescent="0.25">
      <c r="B55" s="79"/>
      <c r="C55" s="144"/>
      <c r="D55" s="144"/>
      <c r="E55" s="79"/>
      <c r="F55" s="79"/>
      <c r="G55" s="79"/>
    </row>
    <row r="56" spans="1:207" x14ac:dyDescent="0.2">
      <c r="B56" s="58" t="s">
        <v>108</v>
      </c>
      <c r="C56" s="58"/>
      <c r="D56" s="58"/>
      <c r="E56" s="58"/>
      <c r="F56" s="58"/>
      <c r="G56" s="58"/>
    </row>
    <row r="57" spans="1:207" x14ac:dyDescent="0.2">
      <c r="B57" s="125"/>
      <c r="C57" s="125"/>
      <c r="D57" s="125"/>
      <c r="E57" s="125"/>
      <c r="F57" s="125"/>
      <c r="G57" s="125"/>
    </row>
    <row r="58" spans="1:207" s="57" customFormat="1" x14ac:dyDescent="0.2">
      <c r="B58" s="125"/>
      <c r="C58" s="125"/>
      <c r="D58" s="125"/>
      <c r="E58" s="125"/>
      <c r="F58" s="125"/>
      <c r="G58" s="125"/>
    </row>
    <row r="59" spans="1:207" s="57" customFormat="1" ht="14.25" x14ac:dyDescent="0.25">
      <c r="B59" s="127"/>
      <c r="C59" s="127"/>
      <c r="D59" s="127"/>
      <c r="E59" s="127"/>
      <c r="F59" s="127"/>
      <c r="G59" s="127"/>
    </row>
    <row r="60" spans="1:207" s="57" customFormat="1" ht="14.25" x14ac:dyDescent="0.25">
      <c r="B60" s="77"/>
      <c r="C60" s="77"/>
      <c r="D60" s="77"/>
      <c r="E60" s="77"/>
      <c r="F60" s="77"/>
      <c r="G60" s="77"/>
    </row>
    <row r="61" spans="1:207" s="57" customFormat="1" x14ac:dyDescent="0.2"/>
    <row r="62" spans="1:207" s="57" customFormat="1" x14ac:dyDescent="0.2"/>
    <row r="63" spans="1:207" s="57" customFormat="1" ht="12.75" customHeight="1" x14ac:dyDescent="0.2"/>
    <row r="64" spans="1:207" s="57" customFormat="1" ht="15.75" customHeigh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ht="12.75" customHeigh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ht="12.75" customHeight="1" x14ac:dyDescent="0.2"/>
    <row r="78" s="57" customFormat="1" x14ac:dyDescent="0.2"/>
    <row r="79" s="57" customFormat="1" x14ac:dyDescent="0.2"/>
    <row r="80" s="57" customFormat="1" ht="12.75" customHeight="1" x14ac:dyDescent="0.2"/>
    <row r="81" spans="2:2" s="57" customFormat="1" x14ac:dyDescent="0.2"/>
    <row r="82" spans="2:2" s="57" customFormat="1" x14ac:dyDescent="0.2"/>
    <row r="83" spans="2:2" s="57" customFormat="1" x14ac:dyDescent="0.2"/>
    <row r="84" spans="2:2" s="57" customFormat="1" x14ac:dyDescent="0.2"/>
    <row r="85" spans="2:2" s="57" customFormat="1" x14ac:dyDescent="0.2"/>
    <row r="86" spans="2:2" s="57" customFormat="1" x14ac:dyDescent="0.2"/>
    <row r="87" spans="2:2" s="57" customFormat="1" x14ac:dyDescent="0.2"/>
    <row r="88" spans="2:2" x14ac:dyDescent="0.2">
      <c r="B88" s="57"/>
    </row>
    <row r="89" spans="2:2" x14ac:dyDescent="0.2">
      <c r="B89" s="57"/>
    </row>
  </sheetData>
  <mergeCells count="5">
    <mergeCell ref="B3:B4"/>
    <mergeCell ref="B2:G2"/>
    <mergeCell ref="B58:G58"/>
    <mergeCell ref="B57:G57"/>
    <mergeCell ref="B59:G59"/>
  </mergeCells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J34"/>
  <sheetViews>
    <sheetView workbookViewId="0">
      <selection activeCell="C3" sqref="C3"/>
    </sheetView>
  </sheetViews>
  <sheetFormatPr defaultColWidth="10.85546875" defaultRowHeight="15" customHeight="1" x14ac:dyDescent="0.2"/>
  <cols>
    <col min="1" max="1" width="10.85546875" style="1"/>
    <col min="2" max="2" width="15" style="1" customWidth="1"/>
    <col min="3" max="4" width="9.85546875" style="1" customWidth="1"/>
    <col min="5" max="5" width="8.42578125" style="1" customWidth="1"/>
    <col min="6" max="7" width="10.85546875" style="1"/>
    <col min="8" max="8" width="3.85546875" style="1" customWidth="1"/>
    <col min="9" max="16384" width="10.85546875" style="1"/>
  </cols>
  <sheetData>
    <row r="1" spans="2:10" ht="15" customHeight="1" x14ac:dyDescent="0.2">
      <c r="B1" s="3" t="s">
        <v>88</v>
      </c>
    </row>
    <row r="3" spans="2:10" s="3" customFormat="1" ht="15" customHeight="1" x14ac:dyDescent="0.2">
      <c r="B3" s="131" t="s">
        <v>29</v>
      </c>
      <c r="C3" s="36" t="s">
        <v>86</v>
      </c>
      <c r="D3" s="36"/>
      <c r="E3" s="2"/>
      <c r="F3" s="36" t="s">
        <v>87</v>
      </c>
      <c r="G3" s="36"/>
      <c r="H3" s="2"/>
      <c r="I3" s="133" t="s">
        <v>72</v>
      </c>
      <c r="J3" s="133"/>
    </row>
    <row r="4" spans="2:10" s="3" customFormat="1" ht="15" customHeight="1" x14ac:dyDescent="0.2">
      <c r="B4" s="132"/>
      <c r="C4" s="49" t="s">
        <v>25</v>
      </c>
      <c r="D4" s="49" t="s">
        <v>26</v>
      </c>
      <c r="E4" s="8"/>
      <c r="F4" s="49" t="s">
        <v>25</v>
      </c>
      <c r="G4" s="49" t="s">
        <v>26</v>
      </c>
      <c r="H4" s="8"/>
      <c r="I4" s="49" t="s">
        <v>25</v>
      </c>
      <c r="J4" s="49" t="s">
        <v>26</v>
      </c>
    </row>
    <row r="5" spans="2:10" s="3" customFormat="1" ht="15" customHeight="1" x14ac:dyDescent="0.2">
      <c r="B5" s="6"/>
      <c r="C5" s="6"/>
      <c r="D5" s="6"/>
      <c r="E5" s="6"/>
      <c r="F5" s="6"/>
      <c r="G5" s="6"/>
      <c r="H5" s="6"/>
      <c r="I5" s="6"/>
      <c r="J5" s="6"/>
    </row>
    <row r="6" spans="2:10" s="3" customFormat="1" ht="15" customHeight="1" x14ac:dyDescent="0.2">
      <c r="B6" s="6" t="s">
        <v>1</v>
      </c>
      <c r="C6" s="7">
        <v>1856.32</v>
      </c>
      <c r="D6" s="7">
        <v>100</v>
      </c>
      <c r="E6" s="6"/>
      <c r="F6" s="7">
        <v>2415.36</v>
      </c>
      <c r="G6" s="7">
        <v>100</v>
      </c>
      <c r="H6" s="6"/>
      <c r="I6" s="27">
        <v>-559.04000000000019</v>
      </c>
      <c r="J6" s="28">
        <v>-23.145204027556975</v>
      </c>
    </row>
    <row r="7" spans="2:10" ht="15" customHeight="1" x14ac:dyDescent="0.2">
      <c r="B7" s="4"/>
      <c r="C7" s="10"/>
      <c r="D7" s="10"/>
      <c r="E7" s="4"/>
      <c r="F7" s="10"/>
      <c r="G7" s="10"/>
      <c r="H7" s="4"/>
      <c r="I7" s="29"/>
      <c r="J7" s="47"/>
    </row>
    <row r="8" spans="2:10" ht="15" customHeight="1" x14ac:dyDescent="0.2">
      <c r="B8" s="6" t="s">
        <v>0</v>
      </c>
      <c r="C8" s="10"/>
      <c r="D8" s="10"/>
      <c r="E8" s="4"/>
      <c r="F8" s="10"/>
      <c r="G8" s="10"/>
      <c r="H8" s="4"/>
      <c r="I8" s="29"/>
      <c r="J8" s="47"/>
    </row>
    <row r="9" spans="2:10" ht="15" customHeight="1" x14ac:dyDescent="0.2">
      <c r="B9" s="4" t="s">
        <v>2</v>
      </c>
      <c r="C9" s="10">
        <v>947.56</v>
      </c>
      <c r="D9" s="48">
        <v>51.04</v>
      </c>
      <c r="E9" s="4"/>
      <c r="F9" s="10">
        <v>1296.3699999999999</v>
      </c>
      <c r="G9" s="48">
        <v>53.67</v>
      </c>
      <c r="H9" s="4"/>
      <c r="I9" s="29">
        <v>-348.80999999999995</v>
      </c>
      <c r="J9" s="47">
        <v>-26.906670163610695</v>
      </c>
    </row>
    <row r="10" spans="2:10" ht="15" customHeight="1" x14ac:dyDescent="0.2">
      <c r="B10" s="4" t="s">
        <v>3</v>
      </c>
      <c r="C10" s="10">
        <v>908.76</v>
      </c>
      <c r="D10" s="48">
        <v>48.96</v>
      </c>
      <c r="E10" s="4"/>
      <c r="F10" s="10">
        <v>1118.98</v>
      </c>
      <c r="G10" s="48">
        <v>46.33</v>
      </c>
      <c r="H10" s="4"/>
      <c r="I10" s="29">
        <v>-210.22000000000003</v>
      </c>
      <c r="J10" s="47">
        <v>-18.786752220772492</v>
      </c>
    </row>
    <row r="11" spans="2:10" ht="15" customHeight="1" x14ac:dyDescent="0.2">
      <c r="B11" s="4"/>
      <c r="C11" s="10"/>
      <c r="D11" s="48"/>
      <c r="E11" s="4"/>
      <c r="F11" s="10"/>
      <c r="G11" s="48"/>
      <c r="H11" s="4"/>
      <c r="I11" s="29"/>
      <c r="J11" s="47"/>
    </row>
    <row r="12" spans="2:10" ht="15" customHeight="1" x14ac:dyDescent="0.2">
      <c r="B12" s="6" t="s">
        <v>27</v>
      </c>
      <c r="C12" s="10"/>
      <c r="D12" s="48"/>
      <c r="E12" s="4"/>
      <c r="F12" s="10"/>
      <c r="G12" s="48"/>
      <c r="H12" s="4"/>
      <c r="I12" s="29"/>
      <c r="J12" s="47"/>
    </row>
    <row r="13" spans="2:10" ht="15" customHeight="1" x14ac:dyDescent="0.2">
      <c r="B13" s="4" t="s">
        <v>6</v>
      </c>
      <c r="C13" s="10">
        <v>1578.77</v>
      </c>
      <c r="D13" s="48">
        <v>85.05</v>
      </c>
      <c r="E13" s="4"/>
      <c r="F13" s="10">
        <v>1818.45</v>
      </c>
      <c r="G13" s="48">
        <v>75.290000000000006</v>
      </c>
      <c r="H13" s="4"/>
      <c r="I13" s="29">
        <v>-239.68000000000006</v>
      </c>
      <c r="J13" s="47">
        <v>-13.180455882757297</v>
      </c>
    </row>
    <row r="14" spans="2:10" ht="15" customHeight="1" x14ac:dyDescent="0.2">
      <c r="B14" s="4" t="s">
        <v>7</v>
      </c>
      <c r="C14" s="10">
        <v>277.55</v>
      </c>
      <c r="D14" s="48">
        <v>14.95</v>
      </c>
      <c r="E14" s="4"/>
      <c r="F14" s="10">
        <v>596.91</v>
      </c>
      <c r="G14" s="48">
        <v>24.71</v>
      </c>
      <c r="H14" s="4"/>
      <c r="I14" s="29">
        <v>-319.35999999999996</v>
      </c>
      <c r="J14" s="47">
        <v>-53.502203012179386</v>
      </c>
    </row>
    <row r="15" spans="2:10" ht="15" customHeight="1" x14ac:dyDescent="0.2">
      <c r="B15" s="4"/>
      <c r="C15" s="10"/>
      <c r="D15" s="48"/>
      <c r="E15" s="4"/>
      <c r="F15" s="10"/>
      <c r="G15" s="48"/>
      <c r="H15" s="4"/>
      <c r="I15" s="29"/>
      <c r="J15" s="47"/>
    </row>
    <row r="16" spans="2:10" ht="15" customHeight="1" x14ac:dyDescent="0.2">
      <c r="B16" s="6" t="s">
        <v>28</v>
      </c>
      <c r="C16" s="10"/>
      <c r="D16" s="48"/>
      <c r="E16" s="4"/>
      <c r="F16" s="10"/>
      <c r="G16" s="48"/>
      <c r="H16" s="4"/>
      <c r="I16" s="29"/>
      <c r="J16" s="47"/>
    </row>
    <row r="17" spans="2:10" ht="15" hidden="1" customHeight="1" x14ac:dyDescent="0.2">
      <c r="B17" s="4" t="s">
        <v>10</v>
      </c>
      <c r="C17" s="10"/>
      <c r="D17" s="48"/>
      <c r="E17" s="4"/>
      <c r="F17" s="10"/>
      <c r="G17" s="48"/>
      <c r="H17" s="4"/>
      <c r="I17" s="29">
        <v>0</v>
      </c>
      <c r="J17" s="47" t="e">
        <v>#DIV/0!</v>
      </c>
    </row>
    <row r="18" spans="2:10" ht="15" customHeight="1" x14ac:dyDescent="0.2">
      <c r="B18" s="4" t="s">
        <v>11</v>
      </c>
      <c r="C18" s="10">
        <v>534.1</v>
      </c>
      <c r="D18" s="48">
        <v>28.77</v>
      </c>
      <c r="E18" s="4"/>
      <c r="F18" s="10">
        <v>773.33</v>
      </c>
      <c r="G18" s="48">
        <v>32.020000000000003</v>
      </c>
      <c r="H18" s="4"/>
      <c r="I18" s="29">
        <v>-239.23000000000002</v>
      </c>
      <c r="J18" s="47">
        <v>-30.935047133823851</v>
      </c>
    </row>
    <row r="19" spans="2:10" ht="15" customHeight="1" x14ac:dyDescent="0.2">
      <c r="B19" s="4" t="s">
        <v>12</v>
      </c>
      <c r="C19" s="10">
        <v>365.99</v>
      </c>
      <c r="D19" s="48">
        <v>19.72</v>
      </c>
      <c r="E19" s="4"/>
      <c r="F19" s="10">
        <v>497.54</v>
      </c>
      <c r="G19" s="48">
        <v>20.6</v>
      </c>
      <c r="H19" s="4"/>
      <c r="I19" s="29">
        <v>-131.55000000000001</v>
      </c>
      <c r="J19" s="47">
        <v>-26.440085219278853</v>
      </c>
    </row>
    <row r="20" spans="2:10" ht="15" customHeight="1" x14ac:dyDescent="0.2">
      <c r="B20" s="4" t="s">
        <v>13</v>
      </c>
      <c r="C20" s="10">
        <v>193.48</v>
      </c>
      <c r="D20" s="48">
        <v>10.42</v>
      </c>
      <c r="E20" s="4"/>
      <c r="F20" s="10">
        <v>334.53</v>
      </c>
      <c r="G20" s="48">
        <v>13.85</v>
      </c>
      <c r="H20" s="4"/>
      <c r="I20" s="29">
        <v>-141.04999999999998</v>
      </c>
      <c r="J20" s="47">
        <v>-42.163632559112784</v>
      </c>
    </row>
    <row r="21" spans="2:10" ht="15" customHeight="1" x14ac:dyDescent="0.2">
      <c r="B21" s="4" t="s">
        <v>14</v>
      </c>
      <c r="C21" s="10">
        <v>390.74</v>
      </c>
      <c r="D21" s="48">
        <v>21.05</v>
      </c>
      <c r="E21" s="4"/>
      <c r="F21" s="10">
        <v>350.95</v>
      </c>
      <c r="G21" s="48">
        <v>14.53</v>
      </c>
      <c r="H21" s="4"/>
      <c r="I21" s="29">
        <v>39.79000000000002</v>
      </c>
      <c r="J21" s="47">
        <v>11.337797407038046</v>
      </c>
    </row>
    <row r="22" spans="2:10" ht="15" customHeight="1" x14ac:dyDescent="0.2">
      <c r="B22" s="4" t="s">
        <v>15</v>
      </c>
      <c r="C22" s="10">
        <v>305.83</v>
      </c>
      <c r="D22" s="48">
        <v>16.48</v>
      </c>
      <c r="E22" s="4"/>
      <c r="F22" s="10">
        <v>297</v>
      </c>
      <c r="G22" s="48">
        <v>12.3</v>
      </c>
      <c r="H22" s="4"/>
      <c r="I22" s="29">
        <v>8.8299999999999841</v>
      </c>
      <c r="J22" s="47">
        <v>2.9730639730639679</v>
      </c>
    </row>
    <row r="23" spans="2:10" ht="15" customHeight="1" x14ac:dyDescent="0.2">
      <c r="B23" s="4" t="s">
        <v>16</v>
      </c>
      <c r="C23" s="10">
        <v>66.180000000000007</v>
      </c>
      <c r="D23" s="48">
        <v>3.56</v>
      </c>
      <c r="E23" s="4"/>
      <c r="F23" s="10">
        <v>161.99</v>
      </c>
      <c r="G23" s="48">
        <v>6.71</v>
      </c>
      <c r="H23" s="4"/>
      <c r="I23" s="29">
        <v>-95.81</v>
      </c>
      <c r="J23" s="47">
        <v>-59.145626273226739</v>
      </c>
    </row>
    <row r="24" spans="2:10" ht="15" customHeight="1" x14ac:dyDescent="0.2">
      <c r="B24" s="4"/>
      <c r="C24" s="10"/>
      <c r="D24" s="48"/>
      <c r="E24" s="4"/>
      <c r="F24" s="10"/>
      <c r="G24" s="48"/>
      <c r="H24" s="4"/>
      <c r="I24" s="29"/>
      <c r="J24" s="47"/>
    </row>
    <row r="25" spans="2:10" ht="15" customHeight="1" x14ac:dyDescent="0.2">
      <c r="B25" s="6" t="s">
        <v>89</v>
      </c>
      <c r="C25" s="48"/>
      <c r="D25" s="48"/>
      <c r="E25" s="48"/>
      <c r="F25" s="10"/>
      <c r="G25" s="48"/>
      <c r="H25" s="4"/>
      <c r="I25" s="29"/>
      <c r="J25" s="47"/>
    </row>
    <row r="26" spans="2:10" ht="15" hidden="1" customHeight="1" x14ac:dyDescent="0.2">
      <c r="B26" s="4" t="s">
        <v>17</v>
      </c>
      <c r="C26" s="48">
        <v>0</v>
      </c>
      <c r="D26" s="48">
        <v>0</v>
      </c>
      <c r="E26" s="48"/>
      <c r="F26" s="10">
        <v>16.73</v>
      </c>
      <c r="G26" s="48">
        <v>0.69</v>
      </c>
      <c r="H26" s="4"/>
      <c r="I26" s="29">
        <v>-16.73</v>
      </c>
      <c r="J26" s="47">
        <v>-100</v>
      </c>
    </row>
    <row r="27" spans="2:10" ht="15" hidden="1" customHeight="1" x14ac:dyDescent="0.2">
      <c r="B27" s="4" t="s">
        <v>18</v>
      </c>
      <c r="C27" s="48">
        <v>136.6</v>
      </c>
      <c r="D27" s="48">
        <v>7.36</v>
      </c>
      <c r="E27" s="48"/>
      <c r="F27" s="10">
        <v>143.33000000000001</v>
      </c>
      <c r="G27" s="48">
        <v>5.93</v>
      </c>
      <c r="H27" s="4"/>
      <c r="I27" s="29">
        <v>-6.7300000000000182</v>
      </c>
      <c r="J27" s="47">
        <v>-4.6954580339077774</v>
      </c>
    </row>
    <row r="28" spans="2:10" ht="15" customHeight="1" x14ac:dyDescent="0.2">
      <c r="B28" s="4" t="s">
        <v>18</v>
      </c>
      <c r="C28" s="10">
        <v>136.6</v>
      </c>
      <c r="D28" s="48">
        <v>7.36</v>
      </c>
      <c r="E28" s="48"/>
      <c r="F28" s="10">
        <v>160.06</v>
      </c>
      <c r="G28" s="48">
        <v>6.6199999999999992</v>
      </c>
      <c r="H28" s="4"/>
      <c r="I28" s="29">
        <v>-23.460000000000008</v>
      </c>
      <c r="J28" s="47">
        <v>-14.65700362364114</v>
      </c>
    </row>
    <row r="29" spans="2:10" ht="15" customHeight="1" x14ac:dyDescent="0.2">
      <c r="B29" s="4" t="s">
        <v>19</v>
      </c>
      <c r="C29" s="10">
        <v>85.18</v>
      </c>
      <c r="D29" s="48">
        <v>4.59</v>
      </c>
      <c r="E29" s="48"/>
      <c r="F29" s="10">
        <v>87.07</v>
      </c>
      <c r="G29" s="48">
        <v>3.6</v>
      </c>
      <c r="H29" s="4"/>
      <c r="I29" s="29">
        <v>-1.8899999999999864</v>
      </c>
      <c r="J29" s="47">
        <v>-2.1706672792006279</v>
      </c>
    </row>
    <row r="30" spans="2:10" ht="15" customHeight="1" x14ac:dyDescent="0.2">
      <c r="B30" s="4" t="s">
        <v>20</v>
      </c>
      <c r="C30" s="10">
        <v>1014.05</v>
      </c>
      <c r="D30" s="48">
        <v>54.63</v>
      </c>
      <c r="E30" s="48"/>
      <c r="F30" s="10">
        <v>1556.61</v>
      </c>
      <c r="G30" s="48">
        <v>64.45</v>
      </c>
      <c r="H30" s="4"/>
      <c r="I30" s="29">
        <v>-542.55999999999995</v>
      </c>
      <c r="J30" s="47">
        <v>-34.855230276048594</v>
      </c>
    </row>
    <row r="31" spans="2:10" ht="15" customHeight="1" x14ac:dyDescent="0.2">
      <c r="B31" s="4" t="s">
        <v>21</v>
      </c>
      <c r="C31" s="10">
        <v>347.96</v>
      </c>
      <c r="D31" s="48">
        <v>18.739999999999998</v>
      </c>
      <c r="E31" s="48"/>
      <c r="F31" s="10">
        <v>198.17</v>
      </c>
      <c r="G31" s="48">
        <v>8.1999999999999993</v>
      </c>
      <c r="H31" s="4"/>
      <c r="I31" s="29">
        <v>149.79</v>
      </c>
      <c r="J31" s="47">
        <v>75.586617550587874</v>
      </c>
    </row>
    <row r="32" spans="2:10" ht="15" customHeight="1" x14ac:dyDescent="0.2">
      <c r="B32" s="4" t="s">
        <v>22</v>
      </c>
      <c r="C32" s="10">
        <v>272.52999999999997</v>
      </c>
      <c r="D32" s="48">
        <v>14.68</v>
      </c>
      <c r="E32" s="48"/>
      <c r="F32" s="10">
        <v>393.65</v>
      </c>
      <c r="G32" s="48">
        <v>16.3</v>
      </c>
      <c r="H32" s="4"/>
      <c r="I32" s="29">
        <v>-121.12</v>
      </c>
      <c r="J32" s="47">
        <v>-30.768449129937764</v>
      </c>
    </row>
    <row r="33" spans="2:10" ht="15" customHeight="1" x14ac:dyDescent="0.2">
      <c r="B33" s="4" t="s">
        <v>23</v>
      </c>
      <c r="C33" s="10">
        <v>0</v>
      </c>
      <c r="D33" s="48">
        <v>0</v>
      </c>
      <c r="E33" s="48"/>
      <c r="F33" s="50" t="s">
        <v>85</v>
      </c>
      <c r="G33" s="48">
        <v>0.82</v>
      </c>
      <c r="H33" s="4"/>
      <c r="I33" s="29">
        <v>-19.79</v>
      </c>
      <c r="J33" s="47">
        <v>-100</v>
      </c>
    </row>
    <row r="34" spans="2:10" ht="15" customHeight="1" x14ac:dyDescent="0.2">
      <c r="B34" s="5"/>
      <c r="C34" s="5"/>
      <c r="D34" s="5"/>
      <c r="E34" s="5"/>
      <c r="F34" s="5"/>
      <c r="G34" s="5"/>
      <c r="H34" s="5"/>
      <c r="I34" s="5"/>
      <c r="J34" s="5"/>
    </row>
  </sheetData>
  <mergeCells count="2">
    <mergeCell ref="B3:B4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O24"/>
  <sheetViews>
    <sheetView workbookViewId="0">
      <selection activeCell="O34" sqref="O34"/>
    </sheetView>
  </sheetViews>
  <sheetFormatPr defaultColWidth="9.140625" defaultRowHeight="12.75" x14ac:dyDescent="0.2"/>
  <cols>
    <col min="1" max="1" width="9.140625" style="1"/>
    <col min="2" max="2" width="26.85546875" style="1" customWidth="1"/>
    <col min="3" max="4" width="11.28515625" style="1" customWidth="1"/>
    <col min="5" max="16384" width="9.140625" style="1"/>
  </cols>
  <sheetData>
    <row r="1" spans="2:14" ht="12.75" customHeight="1" x14ac:dyDescent="0.2">
      <c r="B1" s="46" t="s">
        <v>97</v>
      </c>
      <c r="C1" s="45"/>
      <c r="D1" s="45"/>
    </row>
    <row r="2" spans="2:14" x14ac:dyDescent="0.2">
      <c r="B2" s="45"/>
      <c r="C2" s="45"/>
      <c r="D2" s="45"/>
    </row>
    <row r="3" spans="2:14" ht="15" x14ac:dyDescent="0.25">
      <c r="B3" s="37" t="s">
        <v>75</v>
      </c>
      <c r="C3" s="22" t="s">
        <v>25</v>
      </c>
      <c r="D3" s="22" t="s">
        <v>26</v>
      </c>
    </row>
    <row r="4" spans="2:14" ht="15" x14ac:dyDescent="0.25">
      <c r="B4" s="38" t="s">
        <v>76</v>
      </c>
      <c r="C4" s="39" t="e">
        <f>#REF!</f>
        <v>#REF!</v>
      </c>
      <c r="D4" s="40">
        <v>100</v>
      </c>
    </row>
    <row r="5" spans="2:14" ht="15" x14ac:dyDescent="0.25">
      <c r="B5" s="41"/>
      <c r="C5" s="54"/>
      <c r="D5" s="4"/>
      <c r="K5" s="1" t="s">
        <v>83</v>
      </c>
    </row>
    <row r="6" spans="2:14" x14ac:dyDescent="0.2">
      <c r="B6" s="4" t="s">
        <v>77</v>
      </c>
      <c r="C6" s="54" t="e">
        <f>#REF!+#REF!</f>
        <v>#REF!</v>
      </c>
      <c r="D6" s="51" t="e">
        <f>+C6/C4*100</f>
        <v>#REF!</v>
      </c>
      <c r="K6" s="1" t="s">
        <v>1</v>
      </c>
      <c r="M6" s="1" t="s">
        <v>84</v>
      </c>
    </row>
    <row r="7" spans="2:14" x14ac:dyDescent="0.2">
      <c r="B7" s="4"/>
      <c r="C7" s="54"/>
      <c r="D7" s="51"/>
      <c r="K7" s="1" t="s">
        <v>4</v>
      </c>
      <c r="L7" s="1" t="s">
        <v>8</v>
      </c>
      <c r="M7" s="1" t="s">
        <v>4</v>
      </c>
      <c r="N7" s="1" t="s">
        <v>8</v>
      </c>
    </row>
    <row r="8" spans="2:14" ht="15" x14ac:dyDescent="0.25">
      <c r="B8" s="13" t="s">
        <v>78</v>
      </c>
      <c r="C8" s="42">
        <f>SUM(C10:C11)</f>
        <v>545.69720350413752</v>
      </c>
      <c r="D8" s="52" t="e">
        <f>+C8/C6*100</f>
        <v>#REF!</v>
      </c>
      <c r="I8" s="1" t="s">
        <v>0</v>
      </c>
      <c r="J8" s="1" t="s">
        <v>1</v>
      </c>
      <c r="K8" s="1">
        <v>545.69720350413763</v>
      </c>
      <c r="L8" s="1">
        <v>1</v>
      </c>
      <c r="M8" s="1">
        <v>545.69720350413763</v>
      </c>
      <c r="N8" s="1">
        <v>1</v>
      </c>
    </row>
    <row r="9" spans="2:14" x14ac:dyDescent="0.2">
      <c r="B9" s="4"/>
      <c r="C9" s="54"/>
      <c r="D9" s="51"/>
      <c r="J9" s="1" t="s">
        <v>2</v>
      </c>
      <c r="K9" s="1">
        <v>239.73494708301891</v>
      </c>
      <c r="L9" s="1">
        <v>0.43931862861599064</v>
      </c>
      <c r="M9" s="1">
        <v>239.73494708301891</v>
      </c>
      <c r="N9" s="1">
        <v>0.43931862861599064</v>
      </c>
    </row>
    <row r="10" spans="2:14" x14ac:dyDescent="0.2">
      <c r="B10" s="43" t="s">
        <v>2</v>
      </c>
      <c r="C10" s="44">
        <f>K9</f>
        <v>239.73494708301891</v>
      </c>
      <c r="D10" s="53">
        <f>L9*100</f>
        <v>43.931862861599065</v>
      </c>
      <c r="J10" s="1" t="s">
        <v>3</v>
      </c>
      <c r="K10" s="1">
        <v>305.96225642111864</v>
      </c>
      <c r="L10" s="1">
        <v>0.5606813713840092</v>
      </c>
      <c r="M10" s="1">
        <v>305.96225642111864</v>
      </c>
      <c r="N10" s="1">
        <v>0.5606813713840092</v>
      </c>
    </row>
    <row r="11" spans="2:14" x14ac:dyDescent="0.2">
      <c r="B11" s="43" t="s">
        <v>3</v>
      </c>
      <c r="C11" s="44">
        <f>K10</f>
        <v>305.96225642111864</v>
      </c>
      <c r="D11" s="53">
        <f>L10*100</f>
        <v>56.068137138400921</v>
      </c>
      <c r="I11" s="1" t="s">
        <v>9</v>
      </c>
      <c r="J11" s="1" t="s">
        <v>10</v>
      </c>
      <c r="K11" s="1">
        <v>0</v>
      </c>
      <c r="L11" s="1">
        <v>0</v>
      </c>
      <c r="M11" s="1">
        <v>0</v>
      </c>
      <c r="N11" s="1">
        <v>0</v>
      </c>
    </row>
    <row r="12" spans="2:14" x14ac:dyDescent="0.2">
      <c r="B12" s="4"/>
      <c r="C12" s="54"/>
      <c r="D12" s="53"/>
      <c r="J12" s="1" t="s">
        <v>11</v>
      </c>
      <c r="K12" s="1">
        <v>0</v>
      </c>
      <c r="L12" s="1">
        <v>0</v>
      </c>
      <c r="M12" s="1">
        <v>0</v>
      </c>
      <c r="N12" s="1">
        <v>0</v>
      </c>
    </row>
    <row r="13" spans="2:14" x14ac:dyDescent="0.2">
      <c r="B13" s="4" t="s">
        <v>79</v>
      </c>
      <c r="C13" s="54">
        <f>F13</f>
        <v>18.465583054828301</v>
      </c>
      <c r="D13" s="53">
        <f>G13*100</f>
        <v>3.3838515089052104</v>
      </c>
      <c r="F13" s="1">
        <f>K12+K13+K14</f>
        <v>18.465583054828301</v>
      </c>
      <c r="G13" s="1">
        <f>L12+L13+L14</f>
        <v>3.3838515089052106E-2</v>
      </c>
      <c r="J13" s="1" t="s">
        <v>12</v>
      </c>
      <c r="K13" s="1">
        <v>18.465583054828301</v>
      </c>
      <c r="L13" s="1">
        <v>3.3838515089052106E-2</v>
      </c>
      <c r="M13" s="1">
        <v>18.465583054828301</v>
      </c>
      <c r="N13" s="1">
        <v>3.3838515089052106E-2</v>
      </c>
    </row>
    <row r="14" spans="2:14" x14ac:dyDescent="0.2">
      <c r="B14" s="4" t="s">
        <v>80</v>
      </c>
      <c r="C14" s="54">
        <f>F14</f>
        <v>226.3356956015094</v>
      </c>
      <c r="D14" s="53">
        <f>G14*100</f>
        <v>41.476425781205833</v>
      </c>
      <c r="F14" s="1">
        <f>K15+K16</f>
        <v>226.3356956015094</v>
      </c>
      <c r="G14" s="1">
        <f>L15+L16</f>
        <v>0.41476425781205833</v>
      </c>
      <c r="J14" s="1" t="s">
        <v>13</v>
      </c>
      <c r="K14" s="1">
        <v>0</v>
      </c>
      <c r="L14" s="1">
        <v>0</v>
      </c>
      <c r="M14" s="1">
        <v>0</v>
      </c>
      <c r="N14" s="1">
        <v>0</v>
      </c>
    </row>
    <row r="15" spans="2:14" x14ac:dyDescent="0.2">
      <c r="B15" s="4" t="s">
        <v>81</v>
      </c>
      <c r="C15" s="54">
        <f>F15</f>
        <v>300.89592484779979</v>
      </c>
      <c r="D15" s="53">
        <f>G15*100</f>
        <v>55.139722709888929</v>
      </c>
      <c r="F15" s="1">
        <f>K17</f>
        <v>300.89592484779979</v>
      </c>
      <c r="G15" s="1">
        <f>L17</f>
        <v>0.55139722709888928</v>
      </c>
      <c r="J15" s="1" t="s">
        <v>14</v>
      </c>
      <c r="K15" s="1">
        <v>41.9974976829754</v>
      </c>
      <c r="L15" s="1">
        <v>7.6961174463224022E-2</v>
      </c>
      <c r="M15" s="1">
        <v>41.9974976829754</v>
      </c>
      <c r="N15" s="1">
        <v>7.6961174463224022E-2</v>
      </c>
    </row>
    <row r="16" spans="2:14" x14ac:dyDescent="0.2">
      <c r="B16" s="4"/>
      <c r="C16" s="54"/>
      <c r="D16" s="53"/>
      <c r="J16" s="1" t="s">
        <v>15</v>
      </c>
      <c r="K16" s="1">
        <v>184.33819791853401</v>
      </c>
      <c r="L16" s="1">
        <v>0.3378030833488343</v>
      </c>
      <c r="M16" s="1">
        <v>184.33819791853401</v>
      </c>
      <c r="N16" s="1">
        <v>0.3378030833488343</v>
      </c>
    </row>
    <row r="17" spans="2:15" x14ac:dyDescent="0.2">
      <c r="B17" s="4" t="s">
        <v>6</v>
      </c>
      <c r="C17" s="44">
        <f>K18</f>
        <v>545.69720350413763</v>
      </c>
      <c r="D17" s="53">
        <f>L18*100</f>
        <v>100</v>
      </c>
      <c r="J17" s="1" t="s">
        <v>16</v>
      </c>
      <c r="K17" s="1">
        <v>300.89592484779979</v>
      </c>
      <c r="L17" s="1">
        <v>0.55139722709888928</v>
      </c>
      <c r="M17" s="1">
        <v>300.89592484779979</v>
      </c>
      <c r="N17" s="1">
        <v>0.55139722709888928</v>
      </c>
    </row>
    <row r="18" spans="2:15" x14ac:dyDescent="0.2">
      <c r="B18" s="4" t="s">
        <v>90</v>
      </c>
      <c r="C18" s="44">
        <f>K19</f>
        <v>0</v>
      </c>
      <c r="D18" s="53">
        <f>L19*100</f>
        <v>0</v>
      </c>
      <c r="I18" s="1" t="s">
        <v>5</v>
      </c>
      <c r="J18" s="1" t="s">
        <v>6</v>
      </c>
      <c r="K18" s="1">
        <v>545.69720350413763</v>
      </c>
      <c r="L18" s="1">
        <v>1</v>
      </c>
      <c r="M18" s="1">
        <v>545.69720350413763</v>
      </c>
      <c r="N18" s="1">
        <v>1</v>
      </c>
    </row>
    <row r="19" spans="2:15" x14ac:dyDescent="0.2">
      <c r="B19" s="4" t="s">
        <v>7</v>
      </c>
      <c r="C19" s="44">
        <f>K20</f>
        <v>0</v>
      </c>
      <c r="D19" s="53">
        <f>L20*100</f>
        <v>0</v>
      </c>
      <c r="J19" s="1" t="s">
        <v>90</v>
      </c>
      <c r="K19" s="1">
        <v>0</v>
      </c>
      <c r="L19" s="1">
        <v>0</v>
      </c>
      <c r="M19" s="1">
        <v>0</v>
      </c>
      <c r="N19" s="1">
        <v>0</v>
      </c>
      <c r="O19" s="55"/>
    </row>
    <row r="20" spans="2:15" x14ac:dyDescent="0.2">
      <c r="B20" s="4"/>
      <c r="C20" s="54"/>
      <c r="D20" s="53"/>
      <c r="J20" s="1" t="s">
        <v>7</v>
      </c>
      <c r="K20" s="1">
        <v>0</v>
      </c>
      <c r="L20" s="1">
        <v>0</v>
      </c>
      <c r="M20" s="1">
        <v>0</v>
      </c>
      <c r="N20" s="1">
        <v>0</v>
      </c>
    </row>
    <row r="21" spans="2:15" x14ac:dyDescent="0.2">
      <c r="B21" s="4" t="s">
        <v>31</v>
      </c>
      <c r="C21" s="44">
        <f>K22</f>
        <v>55.396749164484902</v>
      </c>
      <c r="D21" s="53">
        <f>L22*100</f>
        <v>100</v>
      </c>
      <c r="I21" s="1" t="s">
        <v>73</v>
      </c>
      <c r="J21" s="1">
        <v>0</v>
      </c>
    </row>
    <row r="22" spans="2:15" x14ac:dyDescent="0.2">
      <c r="B22" s="4" t="s">
        <v>82</v>
      </c>
      <c r="C22" s="44">
        <f>K24</f>
        <v>490.30045433965262</v>
      </c>
      <c r="D22" s="53">
        <f>L24*100</f>
        <v>100</v>
      </c>
      <c r="J22" s="1">
        <v>1</v>
      </c>
      <c r="K22" s="1">
        <v>55.396749164484902</v>
      </c>
      <c r="L22" s="1">
        <v>1</v>
      </c>
      <c r="M22" s="1">
        <v>55.396749164484902</v>
      </c>
      <c r="N22" s="1">
        <v>1</v>
      </c>
    </row>
    <row r="23" spans="2:15" x14ac:dyDescent="0.2">
      <c r="B23" s="5"/>
      <c r="C23" s="5"/>
      <c r="D23" s="5"/>
      <c r="I23" s="1" t="s">
        <v>74</v>
      </c>
      <c r="J23" s="1">
        <v>0</v>
      </c>
    </row>
    <row r="24" spans="2:15" x14ac:dyDescent="0.2">
      <c r="J24" s="1">
        <v>1</v>
      </c>
      <c r="K24" s="1">
        <v>490.30045433965262</v>
      </c>
      <c r="L24" s="1">
        <v>1</v>
      </c>
      <c r="M24" s="1">
        <v>490.30045433965262</v>
      </c>
      <c r="N24" s="1">
        <v>1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Key LFS Indicatos</vt:lpstr>
      <vt:lpstr>Key Indicators by Status</vt:lpstr>
      <vt:lpstr>Key Indicatorsby Sex</vt:lpstr>
      <vt:lpstr>Sheet1</vt:lpstr>
      <vt:lpstr>Table 23</vt:lpstr>
      <vt:lpstr>'Key Indicators by Status'!_Toc349806811</vt:lpstr>
      <vt:lpstr>'Key Indicators by Status'!Print_Area</vt:lpstr>
      <vt:lpstr>'Key Indicatorsby Sex'!Print_Area</vt:lpstr>
      <vt:lpstr>'Key LFS Indicatos'!Print_Titles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Clarkson, Beryl-ann</dc:creator>
  <cp:lastModifiedBy>Walters, Travis</cp:lastModifiedBy>
  <cp:lastPrinted>2023-08-10T17:30:21Z</cp:lastPrinted>
  <dcterms:created xsi:type="dcterms:W3CDTF">2018-02-19T22:57:35Z</dcterms:created>
  <dcterms:modified xsi:type="dcterms:W3CDTF">2024-04-18T21:28:40Z</dcterms:modified>
</cp:coreProperties>
</file>